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heckCompatibility="1"/>
  <mc:AlternateContent xmlns:mc="http://schemas.openxmlformats.org/markup-compatibility/2006">
    <mc:Choice Requires="x15">
      <x15ac:absPath xmlns:x15ac="http://schemas.microsoft.com/office/spreadsheetml/2010/11/ac" url="I:\HD-LBFU2\パイプライン問題\稼働率\"/>
    </mc:Choice>
  </mc:AlternateContent>
  <xr:revisionPtr revIDLastSave="0" documentId="8_{6B4A2629-8AFC-4762-AFDB-07970376F3B4}" xr6:coauthVersionLast="47" xr6:coauthVersionMax="47" xr10:uidLastSave="{00000000-0000-0000-0000-000000000000}"/>
  <bookViews>
    <workbookView xWindow="-108" yWindow="-108" windowWidth="23256" windowHeight="12576" tabRatio="906" firstSheet="1" activeTab="8" xr2:uid="{00000000-000D-0000-FFFF-FFFF00000000}"/>
  </bookViews>
  <sheets>
    <sheet name="2024年度" sheetId="110" r:id="rId1"/>
    <sheet name="4月" sheetId="119" r:id="rId2"/>
    <sheet name="5月" sheetId="118" r:id="rId3"/>
    <sheet name="6月（停止あり）" sheetId="117" r:id="rId4"/>
    <sheet name="7月（停止あり）" sheetId="116" r:id="rId5"/>
    <sheet name="8月（停止あり）" sheetId="1" r:id="rId6"/>
    <sheet name="9月（停止あり）" sheetId="108" r:id="rId7"/>
    <sheet name="10月(停止あり）" sheetId="109" r:id="rId8"/>
    <sheet name="11月（停止あり）" sheetId="111" r:id="rId9"/>
    <sheet name="12月" sheetId="112" r:id="rId10"/>
    <sheet name="1月" sheetId="113" r:id="rId11"/>
    <sheet name="2月" sheetId="114" r:id="rId12"/>
    <sheet name="3月" sheetId="115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82" i="108" l="1"/>
  <c r="AM83" i="108"/>
  <c r="AM84" i="108"/>
  <c r="AM85" i="108"/>
  <c r="AM86" i="108"/>
  <c r="AM87" i="108"/>
  <c r="AM88" i="108"/>
  <c r="H11" i="119"/>
  <c r="I70" i="119"/>
  <c r="I73" i="119" l="1"/>
  <c r="J73" i="119"/>
  <c r="K73" i="119"/>
  <c r="L73" i="119"/>
  <c r="M73" i="119"/>
  <c r="N73" i="119"/>
  <c r="O73" i="119"/>
  <c r="P73" i="119"/>
  <c r="Q73" i="119"/>
  <c r="R73" i="119"/>
  <c r="S73" i="119"/>
  <c r="T73" i="119"/>
  <c r="U73" i="119"/>
  <c r="V73" i="119"/>
  <c r="W73" i="119"/>
  <c r="AJ149" i="114"/>
  <c r="AK149" i="114"/>
  <c r="AJ148" i="114"/>
  <c r="AK148" i="114"/>
  <c r="AJ116" i="114"/>
  <c r="AK116" i="114"/>
  <c r="AJ115" i="114"/>
  <c r="AK115" i="114"/>
  <c r="AJ93" i="114"/>
  <c r="AK93" i="114"/>
  <c r="AJ76" i="114"/>
  <c r="AK76" i="114"/>
  <c r="AJ73" i="114"/>
  <c r="AK73" i="114"/>
  <c r="AJ70" i="114"/>
  <c r="AK70" i="114"/>
  <c r="AJ62" i="114"/>
  <c r="AK62" i="114"/>
  <c r="AJ59" i="114"/>
  <c r="AK59" i="114"/>
  <c r="AJ52" i="114"/>
  <c r="AK52" i="114"/>
  <c r="AJ40" i="114"/>
  <c r="AK40" i="114"/>
  <c r="AJ35" i="114"/>
  <c r="AK35" i="114"/>
  <c r="AJ23" i="114"/>
  <c r="AK23" i="114"/>
  <c r="AJ11" i="114"/>
  <c r="AK11" i="114"/>
  <c r="AA115" i="112"/>
  <c r="AA40" i="112"/>
  <c r="Z40" i="112"/>
  <c r="AB40" i="112"/>
  <c r="R40" i="113"/>
  <c r="I73" i="108"/>
  <c r="J73" i="108"/>
  <c r="K73" i="108"/>
  <c r="L73" i="108"/>
  <c r="M73" i="108"/>
  <c r="N73" i="108"/>
  <c r="O73" i="108"/>
  <c r="P73" i="108"/>
  <c r="Q73" i="108"/>
  <c r="R73" i="108"/>
  <c r="S73" i="108"/>
  <c r="T73" i="108"/>
  <c r="U73" i="108"/>
  <c r="V73" i="108"/>
  <c r="W73" i="108"/>
  <c r="X73" i="108"/>
  <c r="AN114" i="112"/>
  <c r="Y113" i="110" s="1"/>
  <c r="AN113" i="112"/>
  <c r="Y112" i="110" s="1"/>
  <c r="AN112" i="112"/>
  <c r="Y111" i="110" s="1"/>
  <c r="AN111" i="112"/>
  <c r="Y110" i="110" s="1"/>
  <c r="AN110" i="112"/>
  <c r="Y109" i="110" s="1"/>
  <c r="AN109" i="112"/>
  <c r="Y108" i="110" s="1"/>
  <c r="AN108" i="112"/>
  <c r="Y107" i="110" s="1"/>
  <c r="AN107" i="112"/>
  <c r="Y106" i="110" s="1"/>
  <c r="AN106" i="112"/>
  <c r="Y105" i="110" s="1"/>
  <c r="AN105" i="112"/>
  <c r="Y104" i="110" s="1"/>
  <c r="AN104" i="112"/>
  <c r="Y103" i="110" s="1"/>
  <c r="AN103" i="112"/>
  <c r="Y102" i="110" s="1"/>
  <c r="AN102" i="112"/>
  <c r="Y101" i="110" s="1"/>
  <c r="AN101" i="112"/>
  <c r="Y100" i="110" s="1"/>
  <c r="AN100" i="112"/>
  <c r="Y99" i="110" s="1"/>
  <c r="AN99" i="112"/>
  <c r="Y98" i="110" s="1"/>
  <c r="AN98" i="112"/>
  <c r="Y97" i="110" s="1"/>
  <c r="AN97" i="112"/>
  <c r="Y96" i="110" s="1"/>
  <c r="AN96" i="112"/>
  <c r="Y95" i="110" s="1"/>
  <c r="AN95" i="112"/>
  <c r="Y94" i="110" s="1"/>
  <c r="AN94" i="112"/>
  <c r="Y93" i="110" s="1"/>
  <c r="AN92" i="112"/>
  <c r="Y91" i="110" s="1"/>
  <c r="AN91" i="112"/>
  <c r="AN90" i="112"/>
  <c r="Y89" i="110" s="1"/>
  <c r="AN89" i="112"/>
  <c r="Y88" i="110" s="1"/>
  <c r="AN88" i="112"/>
  <c r="Y87" i="110" s="1"/>
  <c r="AN87" i="112"/>
  <c r="Y86" i="110" s="1"/>
  <c r="AN86" i="112"/>
  <c r="Y85" i="110" s="1"/>
  <c r="AN85" i="112"/>
  <c r="Y84" i="110" s="1"/>
  <c r="AN84" i="112"/>
  <c r="Y83" i="110" s="1"/>
  <c r="AN83" i="112"/>
  <c r="Y82" i="110" s="1"/>
  <c r="AN82" i="112"/>
  <c r="Y81" i="110" s="1"/>
  <c r="AN81" i="112"/>
  <c r="Y80" i="110" s="1"/>
  <c r="AN80" i="112"/>
  <c r="Y79" i="110" s="1"/>
  <c r="AN79" i="112"/>
  <c r="Y78" i="110" s="1"/>
  <c r="AN78" i="112"/>
  <c r="Y77" i="110" s="1"/>
  <c r="AN77" i="112"/>
  <c r="Y76" i="110" s="1"/>
  <c r="AN75" i="112"/>
  <c r="Y74" i="110" s="1"/>
  <c r="AN74" i="112"/>
  <c r="Y73" i="110" s="1"/>
  <c r="Y90" i="110"/>
  <c r="AN114" i="113"/>
  <c r="AA113" i="110" s="1"/>
  <c r="AN113" i="113"/>
  <c r="AA112" i="110" s="1"/>
  <c r="AN112" i="113"/>
  <c r="AA111" i="110" s="1"/>
  <c r="AN111" i="113"/>
  <c r="AA110" i="110" s="1"/>
  <c r="AN110" i="113"/>
  <c r="AA109" i="110" s="1"/>
  <c r="AN109" i="113"/>
  <c r="AA108" i="110" s="1"/>
  <c r="AN108" i="113"/>
  <c r="AN107" i="113"/>
  <c r="AA106" i="110" s="1"/>
  <c r="AN106" i="113"/>
  <c r="AN105" i="113"/>
  <c r="AA104" i="110" s="1"/>
  <c r="AN104" i="113"/>
  <c r="AN103" i="113"/>
  <c r="AA102" i="110" s="1"/>
  <c r="AN102" i="113"/>
  <c r="AA101" i="110" s="1"/>
  <c r="AN101" i="113"/>
  <c r="AN100" i="113"/>
  <c r="AA99" i="110" s="1"/>
  <c r="AN99" i="113"/>
  <c r="AA98" i="110" s="1"/>
  <c r="AN98" i="113"/>
  <c r="AA97" i="110" s="1"/>
  <c r="AN97" i="113"/>
  <c r="AA96" i="110" s="1"/>
  <c r="AN96" i="113"/>
  <c r="AA95" i="110" s="1"/>
  <c r="AN95" i="113"/>
  <c r="AA94" i="110" s="1"/>
  <c r="AN94" i="113"/>
  <c r="AA93" i="110" s="1"/>
  <c r="AN92" i="113"/>
  <c r="AA91" i="110" s="1"/>
  <c r="AN91" i="113"/>
  <c r="AN90" i="113"/>
  <c r="AA89" i="110" s="1"/>
  <c r="AN89" i="113"/>
  <c r="AA88" i="110" s="1"/>
  <c r="AN88" i="113"/>
  <c r="AA87" i="110" s="1"/>
  <c r="AN87" i="113"/>
  <c r="AN86" i="113"/>
  <c r="AA85" i="110" s="1"/>
  <c r="AN85" i="113"/>
  <c r="AA84" i="110" s="1"/>
  <c r="AN84" i="113"/>
  <c r="AA83" i="110" s="1"/>
  <c r="AN83" i="113"/>
  <c r="AN82" i="113"/>
  <c r="AA81" i="110" s="1"/>
  <c r="AN81" i="113"/>
  <c r="AA80" i="110" s="1"/>
  <c r="AN80" i="113"/>
  <c r="AA79" i="110" s="1"/>
  <c r="AN79" i="113"/>
  <c r="AN78" i="113"/>
  <c r="AA77" i="110" s="1"/>
  <c r="AN77" i="113"/>
  <c r="AA76" i="110" s="1"/>
  <c r="AN75" i="113"/>
  <c r="AA74" i="110" s="1"/>
  <c r="AN74" i="113"/>
  <c r="AA73" i="110" s="1"/>
  <c r="AF154" i="110"/>
  <c r="AB154" i="110"/>
  <c r="Z154" i="110"/>
  <c r="X154" i="110"/>
  <c r="V154" i="110"/>
  <c r="T154" i="110"/>
  <c r="R154" i="110"/>
  <c r="P154" i="110"/>
  <c r="N154" i="110"/>
  <c r="L154" i="110"/>
  <c r="L155" i="110" s="1"/>
  <c r="N155" i="110" s="1"/>
  <c r="P155" i="110" s="1"/>
  <c r="R155" i="110" s="1"/>
  <c r="T155" i="110" s="1"/>
  <c r="V155" i="110" s="1"/>
  <c r="X155" i="110" s="1"/>
  <c r="Z155" i="110" s="1"/>
  <c r="AB155" i="110" s="1"/>
  <c r="AD155" i="110" s="1"/>
  <c r="AF155" i="110" s="1"/>
  <c r="J154" i="110"/>
  <c r="I148" i="108"/>
  <c r="J148" i="108"/>
  <c r="K148" i="108"/>
  <c r="L148" i="108"/>
  <c r="M148" i="108"/>
  <c r="N148" i="108"/>
  <c r="O148" i="108"/>
  <c r="P148" i="108"/>
  <c r="Q148" i="108"/>
  <c r="R148" i="108"/>
  <c r="S148" i="108"/>
  <c r="T148" i="108"/>
  <c r="U148" i="108"/>
  <c r="V148" i="108"/>
  <c r="W148" i="108"/>
  <c r="I59" i="111"/>
  <c r="J59" i="111"/>
  <c r="K59" i="111"/>
  <c r="L59" i="111"/>
  <c r="M59" i="111"/>
  <c r="N59" i="111"/>
  <c r="O59" i="111"/>
  <c r="P59" i="111"/>
  <c r="Q59" i="111"/>
  <c r="R59" i="111"/>
  <c r="S59" i="111"/>
  <c r="T59" i="111"/>
  <c r="U59" i="111"/>
  <c r="V59" i="111"/>
  <c r="W59" i="111"/>
  <c r="I76" i="112"/>
  <c r="J76" i="112"/>
  <c r="K76" i="112"/>
  <c r="L76" i="112"/>
  <c r="M76" i="112"/>
  <c r="N76" i="112"/>
  <c r="O76" i="112"/>
  <c r="P76" i="112"/>
  <c r="Q76" i="112"/>
  <c r="R76" i="112"/>
  <c r="S76" i="112"/>
  <c r="T76" i="112"/>
  <c r="U76" i="112"/>
  <c r="V76" i="112"/>
  <c r="W76" i="112"/>
  <c r="AO154" i="115"/>
  <c r="AH165" i="110"/>
  <c r="AL147" i="114"/>
  <c r="AC146" i="110" s="1"/>
  <c r="AL146" i="114"/>
  <c r="AC145" i="110" s="1"/>
  <c r="AL145" i="114"/>
  <c r="AC144" i="110" s="1"/>
  <c r="AL144" i="114"/>
  <c r="AC143" i="110" s="1"/>
  <c r="AL143" i="114"/>
  <c r="AC142" i="110" s="1"/>
  <c r="AL142" i="114"/>
  <c r="AC141" i="110" s="1"/>
  <c r="AL141" i="114"/>
  <c r="AC140" i="110" s="1"/>
  <c r="AL140" i="114"/>
  <c r="AC139" i="110" s="1"/>
  <c r="AL139" i="114"/>
  <c r="AC138" i="110" s="1"/>
  <c r="AL138" i="114"/>
  <c r="AC137" i="110" s="1"/>
  <c r="AL137" i="114"/>
  <c r="AC136" i="110" s="1"/>
  <c r="AL136" i="114"/>
  <c r="AC135" i="110" s="1"/>
  <c r="AL135" i="114"/>
  <c r="AC134" i="110" s="1"/>
  <c r="AL134" i="114"/>
  <c r="AC133" i="110" s="1"/>
  <c r="AL133" i="114"/>
  <c r="AC132" i="110" s="1"/>
  <c r="AL132" i="114"/>
  <c r="AC131" i="110" s="1"/>
  <c r="AL131" i="114"/>
  <c r="AC130" i="110" s="1"/>
  <c r="AL130" i="114"/>
  <c r="AC129" i="110" s="1"/>
  <c r="AL129" i="114"/>
  <c r="AC128" i="110" s="1"/>
  <c r="AL128" i="114"/>
  <c r="AC127" i="110" s="1"/>
  <c r="AL127" i="114"/>
  <c r="AC126" i="110" s="1"/>
  <c r="AL126" i="114"/>
  <c r="AC125" i="110" s="1"/>
  <c r="AL125" i="114"/>
  <c r="AC124" i="110" s="1"/>
  <c r="AL124" i="114"/>
  <c r="AC123" i="110" s="1"/>
  <c r="AL123" i="114"/>
  <c r="AC122" i="110" s="1"/>
  <c r="AL122" i="114"/>
  <c r="AC121" i="110" s="1"/>
  <c r="AL121" i="114"/>
  <c r="AC120" i="110" s="1"/>
  <c r="AL120" i="114"/>
  <c r="AC119" i="110" s="1"/>
  <c r="AL119" i="114"/>
  <c r="AC118" i="110" s="1"/>
  <c r="AL118" i="114"/>
  <c r="AC117" i="110" s="1"/>
  <c r="AL117" i="114"/>
  <c r="AC116" i="110" s="1"/>
  <c r="AL114" i="114"/>
  <c r="AC113" i="110" s="1"/>
  <c r="AL113" i="114"/>
  <c r="AC112" i="110" s="1"/>
  <c r="AL112" i="114"/>
  <c r="AC111" i="110" s="1"/>
  <c r="AL111" i="114"/>
  <c r="AC110" i="110" s="1"/>
  <c r="AL110" i="114"/>
  <c r="AC109" i="110" s="1"/>
  <c r="AL109" i="114"/>
  <c r="AC108" i="110" s="1"/>
  <c r="AL108" i="114"/>
  <c r="AC107" i="110" s="1"/>
  <c r="AL107" i="114"/>
  <c r="AC106" i="110" s="1"/>
  <c r="AL106" i="114"/>
  <c r="AC105" i="110" s="1"/>
  <c r="AL105" i="114"/>
  <c r="AC104" i="110" s="1"/>
  <c r="AL104" i="114"/>
  <c r="AC103" i="110" s="1"/>
  <c r="AL103" i="114"/>
  <c r="AC102" i="110" s="1"/>
  <c r="AL102" i="114"/>
  <c r="AC101" i="110" s="1"/>
  <c r="AL101" i="114"/>
  <c r="AC100" i="110" s="1"/>
  <c r="AL100" i="114"/>
  <c r="AC99" i="110" s="1"/>
  <c r="AL99" i="114"/>
  <c r="AC98" i="110" s="1"/>
  <c r="AL98" i="114"/>
  <c r="AC97" i="110" s="1"/>
  <c r="AL97" i="114"/>
  <c r="AC96" i="110" s="1"/>
  <c r="AL96" i="114"/>
  <c r="AC95" i="110" s="1"/>
  <c r="AL95" i="114"/>
  <c r="AC94" i="110" s="1"/>
  <c r="AL94" i="114"/>
  <c r="AC93" i="110" s="1"/>
  <c r="AL92" i="114"/>
  <c r="AC91" i="110" s="1"/>
  <c r="AL91" i="114"/>
  <c r="AC90" i="110" s="1"/>
  <c r="AL90" i="114"/>
  <c r="AC89" i="110" s="1"/>
  <c r="AL89" i="114"/>
  <c r="AC88" i="110" s="1"/>
  <c r="AL88" i="114"/>
  <c r="AC87" i="110" s="1"/>
  <c r="AL87" i="114"/>
  <c r="AC86" i="110" s="1"/>
  <c r="AL86" i="114"/>
  <c r="AC85" i="110" s="1"/>
  <c r="AL85" i="114"/>
  <c r="AC84" i="110" s="1"/>
  <c r="AL84" i="114"/>
  <c r="AC83" i="110" s="1"/>
  <c r="AL83" i="114"/>
  <c r="AC82" i="110" s="1"/>
  <c r="AL82" i="114"/>
  <c r="AC81" i="110" s="1"/>
  <c r="AL81" i="114"/>
  <c r="AC80" i="110" s="1"/>
  <c r="AL80" i="114"/>
  <c r="AC79" i="110" s="1"/>
  <c r="AL79" i="114"/>
  <c r="AC78" i="110" s="1"/>
  <c r="AL78" i="114"/>
  <c r="AC77" i="110" s="1"/>
  <c r="AL77" i="114"/>
  <c r="AC76" i="110" s="1"/>
  <c r="AL75" i="114"/>
  <c r="AC74" i="110" s="1"/>
  <c r="AL74" i="114"/>
  <c r="AC73" i="110" s="1"/>
  <c r="AL72" i="114"/>
  <c r="AC71" i="110" s="1"/>
  <c r="AL71" i="114"/>
  <c r="AC70" i="110" s="1"/>
  <c r="AL69" i="114"/>
  <c r="AC68" i="110" s="1"/>
  <c r="AL68" i="114"/>
  <c r="AC67" i="110" s="1"/>
  <c r="AL67" i="114"/>
  <c r="AC66" i="110" s="1"/>
  <c r="AL66" i="114"/>
  <c r="AC65" i="110" s="1"/>
  <c r="AL65" i="114"/>
  <c r="AC64" i="110" s="1"/>
  <c r="AL64" i="114"/>
  <c r="AC63" i="110" s="1"/>
  <c r="AL63" i="114"/>
  <c r="AC62" i="110" s="1"/>
  <c r="AL61" i="114"/>
  <c r="AC60" i="110" s="1"/>
  <c r="AL60" i="114"/>
  <c r="AC59" i="110" s="1"/>
  <c r="AL58" i="114"/>
  <c r="AC57" i="110" s="1"/>
  <c r="AL57" i="114"/>
  <c r="AC56" i="110" s="1"/>
  <c r="AL56" i="114"/>
  <c r="AC55" i="110" s="1"/>
  <c r="AL55" i="114"/>
  <c r="AC54" i="110" s="1"/>
  <c r="AL54" i="114"/>
  <c r="AC53" i="110" s="1"/>
  <c r="AL53" i="114"/>
  <c r="AC52" i="110" s="1"/>
  <c r="AL51" i="114"/>
  <c r="AC50" i="110" s="1"/>
  <c r="AL50" i="114"/>
  <c r="AC49" i="110" s="1"/>
  <c r="AL49" i="114"/>
  <c r="AC48" i="110" s="1"/>
  <c r="AL48" i="114"/>
  <c r="AC47" i="110" s="1"/>
  <c r="AL47" i="114"/>
  <c r="AC46" i="110" s="1"/>
  <c r="AL46" i="114"/>
  <c r="AC45" i="110" s="1"/>
  <c r="AL45" i="114"/>
  <c r="AC44" i="110" s="1"/>
  <c r="AL44" i="114"/>
  <c r="AC43" i="110" s="1"/>
  <c r="AL43" i="114"/>
  <c r="AC42" i="110" s="1"/>
  <c r="AL42" i="114"/>
  <c r="AC41" i="110" s="1"/>
  <c r="AL41" i="114"/>
  <c r="AC40" i="110" s="1"/>
  <c r="AL39" i="114"/>
  <c r="AC38" i="110" s="1"/>
  <c r="AL38" i="114"/>
  <c r="AC37" i="110" s="1"/>
  <c r="AL37" i="114"/>
  <c r="AC36" i="110" s="1"/>
  <c r="AL36" i="114"/>
  <c r="AC35" i="110" s="1"/>
  <c r="AL34" i="114"/>
  <c r="AC33" i="110" s="1"/>
  <c r="AL33" i="114"/>
  <c r="AC32" i="110" s="1"/>
  <c r="AL32" i="114"/>
  <c r="AC31" i="110" s="1"/>
  <c r="AL31" i="114"/>
  <c r="AC30" i="110" s="1"/>
  <c r="AL30" i="114"/>
  <c r="AC29" i="110" s="1"/>
  <c r="AL29" i="114"/>
  <c r="AC28" i="110" s="1"/>
  <c r="AL28" i="114"/>
  <c r="AC27" i="110" s="1"/>
  <c r="AL27" i="114"/>
  <c r="AC26" i="110" s="1"/>
  <c r="AL26" i="114"/>
  <c r="AC25" i="110" s="1"/>
  <c r="AL25" i="114"/>
  <c r="AC24" i="110" s="1"/>
  <c r="AL24" i="114"/>
  <c r="AC23" i="110" s="1"/>
  <c r="AL22" i="114"/>
  <c r="AC21" i="110" s="1"/>
  <c r="AL21" i="114"/>
  <c r="AC20" i="110" s="1"/>
  <c r="AL20" i="114"/>
  <c r="AC19" i="110" s="1"/>
  <c r="AL19" i="114"/>
  <c r="AC18" i="110" s="1"/>
  <c r="AL18" i="114"/>
  <c r="AC17" i="110" s="1"/>
  <c r="AL17" i="114"/>
  <c r="AC16" i="110" s="1"/>
  <c r="AL16" i="114"/>
  <c r="AC15" i="110" s="1"/>
  <c r="AL15" i="114"/>
  <c r="AC14" i="110" s="1"/>
  <c r="AL14" i="114"/>
  <c r="AC13" i="110" s="1"/>
  <c r="AL13" i="114"/>
  <c r="AC12" i="110" s="1"/>
  <c r="AL12" i="114"/>
  <c r="AC11" i="110" s="1"/>
  <c r="AL6" i="114"/>
  <c r="AC5" i="110" s="1"/>
  <c r="AL7" i="114"/>
  <c r="AC6" i="110" s="1"/>
  <c r="AL8" i="114"/>
  <c r="AC7" i="110" s="1"/>
  <c r="AL9" i="114"/>
  <c r="AC8" i="110" s="1"/>
  <c r="AL10" i="114"/>
  <c r="AC9" i="110" s="1"/>
  <c r="AL5" i="114"/>
  <c r="AC4" i="110" s="1"/>
  <c r="AM148" i="115"/>
  <c r="AL148" i="115"/>
  <c r="AK148" i="115"/>
  <c r="AJ148" i="115"/>
  <c r="AI148" i="115"/>
  <c r="AH148" i="115"/>
  <c r="AG148" i="115"/>
  <c r="AF148" i="115"/>
  <c r="AE148" i="115"/>
  <c r="AD148" i="115"/>
  <c r="AC148" i="115"/>
  <c r="AB148" i="115"/>
  <c r="AA148" i="115"/>
  <c r="Z148" i="115"/>
  <c r="Y148" i="115"/>
  <c r="X148" i="115"/>
  <c r="W148" i="115"/>
  <c r="V148" i="115"/>
  <c r="U148" i="115"/>
  <c r="T148" i="115"/>
  <c r="S148" i="115"/>
  <c r="R148" i="115"/>
  <c r="Q148" i="115"/>
  <c r="P148" i="115"/>
  <c r="O148" i="115"/>
  <c r="N148" i="115"/>
  <c r="M148" i="115"/>
  <c r="L148" i="115"/>
  <c r="K148" i="115"/>
  <c r="J148" i="115"/>
  <c r="I148" i="115"/>
  <c r="AO147" i="115"/>
  <c r="AF146" i="110" s="1"/>
  <c r="AN147" i="115"/>
  <c r="AE146" i="110" s="1"/>
  <c r="AO146" i="115"/>
  <c r="AF145" i="110" s="1"/>
  <c r="AN146" i="115"/>
  <c r="AE145" i="110" s="1"/>
  <c r="AO145" i="115"/>
  <c r="AF144" i="110" s="1"/>
  <c r="AN145" i="115"/>
  <c r="AE144" i="110" s="1"/>
  <c r="AO144" i="115"/>
  <c r="AF143" i="110" s="1"/>
  <c r="AN144" i="115"/>
  <c r="AE143" i="110" s="1"/>
  <c r="AO143" i="115"/>
  <c r="AF142" i="110" s="1"/>
  <c r="AN143" i="115"/>
  <c r="AE142" i="110" s="1"/>
  <c r="AO142" i="115"/>
  <c r="AF141" i="110" s="1"/>
  <c r="AN142" i="115"/>
  <c r="AE141" i="110" s="1"/>
  <c r="AO141" i="115"/>
  <c r="AF140" i="110" s="1"/>
  <c r="AN141" i="115"/>
  <c r="AE140" i="110" s="1"/>
  <c r="AO140" i="115"/>
  <c r="AF139" i="110" s="1"/>
  <c r="AN140" i="115"/>
  <c r="AE139" i="110" s="1"/>
  <c r="AO139" i="115"/>
  <c r="AF138" i="110" s="1"/>
  <c r="AN139" i="115"/>
  <c r="AE138" i="110" s="1"/>
  <c r="AO138" i="115"/>
  <c r="AF137" i="110" s="1"/>
  <c r="AN138" i="115"/>
  <c r="AE137" i="110" s="1"/>
  <c r="AO137" i="115"/>
  <c r="AF136" i="110" s="1"/>
  <c r="AN137" i="115"/>
  <c r="AE136" i="110" s="1"/>
  <c r="AO136" i="115"/>
  <c r="AF135" i="110" s="1"/>
  <c r="AN136" i="115"/>
  <c r="AE135" i="110" s="1"/>
  <c r="AO135" i="115"/>
  <c r="AF134" i="110" s="1"/>
  <c r="AN135" i="115"/>
  <c r="AE134" i="110" s="1"/>
  <c r="AO134" i="115"/>
  <c r="AF133" i="110" s="1"/>
  <c r="AN134" i="115"/>
  <c r="AE133" i="110" s="1"/>
  <c r="AO133" i="115"/>
  <c r="AF132" i="110" s="1"/>
  <c r="AN133" i="115"/>
  <c r="AE132" i="110" s="1"/>
  <c r="AO132" i="115"/>
  <c r="AF131" i="110" s="1"/>
  <c r="AN132" i="115"/>
  <c r="AE131" i="110" s="1"/>
  <c r="AO131" i="115"/>
  <c r="AF130" i="110" s="1"/>
  <c r="AN131" i="115"/>
  <c r="AE130" i="110" s="1"/>
  <c r="AO130" i="115"/>
  <c r="AF129" i="110" s="1"/>
  <c r="AN130" i="115"/>
  <c r="AE129" i="110" s="1"/>
  <c r="AO129" i="115"/>
  <c r="AF128" i="110" s="1"/>
  <c r="AN129" i="115"/>
  <c r="AE128" i="110" s="1"/>
  <c r="AO128" i="115"/>
  <c r="AF127" i="110" s="1"/>
  <c r="AN128" i="115"/>
  <c r="AE127" i="110" s="1"/>
  <c r="AO127" i="115"/>
  <c r="AF126" i="110" s="1"/>
  <c r="AN127" i="115"/>
  <c r="AE126" i="110" s="1"/>
  <c r="AO126" i="115"/>
  <c r="AF125" i="110" s="1"/>
  <c r="AN126" i="115"/>
  <c r="AE125" i="110" s="1"/>
  <c r="AO125" i="115"/>
  <c r="AF124" i="110" s="1"/>
  <c r="AN125" i="115"/>
  <c r="AE124" i="110" s="1"/>
  <c r="AO124" i="115"/>
  <c r="AF123" i="110" s="1"/>
  <c r="AN124" i="115"/>
  <c r="AE123" i="110" s="1"/>
  <c r="AO123" i="115"/>
  <c r="AF122" i="110" s="1"/>
  <c r="AN123" i="115"/>
  <c r="AE122" i="110" s="1"/>
  <c r="AO122" i="115"/>
  <c r="AF121" i="110" s="1"/>
  <c r="AN122" i="115"/>
  <c r="AE121" i="110" s="1"/>
  <c r="AO121" i="115"/>
  <c r="AF120" i="110" s="1"/>
  <c r="AN121" i="115"/>
  <c r="AE120" i="110" s="1"/>
  <c r="AO120" i="115"/>
  <c r="AF119" i="110" s="1"/>
  <c r="AN120" i="115"/>
  <c r="AE119" i="110" s="1"/>
  <c r="AO119" i="115"/>
  <c r="AF118" i="110" s="1"/>
  <c r="AN119" i="115"/>
  <c r="AE118" i="110" s="1"/>
  <c r="AO118" i="115"/>
  <c r="AF117" i="110" s="1"/>
  <c r="AN118" i="115"/>
  <c r="AE117" i="110" s="1"/>
  <c r="AO117" i="115"/>
  <c r="AF116" i="110" s="1"/>
  <c r="AN117" i="115"/>
  <c r="AE116" i="110" s="1"/>
  <c r="AM115" i="115"/>
  <c r="AL115" i="115"/>
  <c r="AK115" i="115"/>
  <c r="AJ115" i="115"/>
  <c r="AI115" i="115"/>
  <c r="AH115" i="115"/>
  <c r="AG115" i="115"/>
  <c r="AF115" i="115"/>
  <c r="AE115" i="115"/>
  <c r="AD115" i="115"/>
  <c r="AC115" i="115"/>
  <c r="AB115" i="115"/>
  <c r="AA115" i="115"/>
  <c r="Z115" i="115"/>
  <c r="Y115" i="115"/>
  <c r="X115" i="115"/>
  <c r="W115" i="115"/>
  <c r="V115" i="115"/>
  <c r="U115" i="115"/>
  <c r="T115" i="115"/>
  <c r="S115" i="115"/>
  <c r="R115" i="115"/>
  <c r="Q115" i="115"/>
  <c r="P115" i="115"/>
  <c r="O115" i="115"/>
  <c r="N115" i="115"/>
  <c r="M115" i="115"/>
  <c r="L115" i="115"/>
  <c r="K115" i="115"/>
  <c r="J115" i="115"/>
  <c r="I115" i="115"/>
  <c r="AO114" i="115"/>
  <c r="AF113" i="110" s="1"/>
  <c r="AN114" i="115"/>
  <c r="AE113" i="110" s="1"/>
  <c r="AO113" i="115"/>
  <c r="AF112" i="110" s="1"/>
  <c r="AN113" i="115"/>
  <c r="AE112" i="110" s="1"/>
  <c r="AO112" i="115"/>
  <c r="AF111" i="110" s="1"/>
  <c r="AN112" i="115"/>
  <c r="AE111" i="110" s="1"/>
  <c r="AO111" i="115"/>
  <c r="AF110" i="110" s="1"/>
  <c r="AN111" i="115"/>
  <c r="AE110" i="110" s="1"/>
  <c r="AO110" i="115"/>
  <c r="AF109" i="110" s="1"/>
  <c r="AN110" i="115"/>
  <c r="AE109" i="110" s="1"/>
  <c r="AO109" i="115"/>
  <c r="AF108" i="110" s="1"/>
  <c r="AN109" i="115"/>
  <c r="AE108" i="110" s="1"/>
  <c r="AO108" i="115"/>
  <c r="AF107" i="110" s="1"/>
  <c r="AN108" i="115"/>
  <c r="AE107" i="110" s="1"/>
  <c r="AO107" i="115"/>
  <c r="AF106" i="110" s="1"/>
  <c r="AN107" i="115"/>
  <c r="AE106" i="110" s="1"/>
  <c r="AO106" i="115"/>
  <c r="AF105" i="110" s="1"/>
  <c r="AN106" i="115"/>
  <c r="AE105" i="110" s="1"/>
  <c r="AO105" i="115"/>
  <c r="AF104" i="110" s="1"/>
  <c r="AN105" i="115"/>
  <c r="AE104" i="110" s="1"/>
  <c r="AO104" i="115"/>
  <c r="AF103" i="110" s="1"/>
  <c r="AN104" i="115"/>
  <c r="AE103" i="110" s="1"/>
  <c r="AO103" i="115"/>
  <c r="AF102" i="110" s="1"/>
  <c r="AN103" i="115"/>
  <c r="AE102" i="110" s="1"/>
  <c r="AO102" i="115"/>
  <c r="AF101" i="110" s="1"/>
  <c r="AN102" i="115"/>
  <c r="AE101" i="110" s="1"/>
  <c r="AO101" i="115"/>
  <c r="AF100" i="110" s="1"/>
  <c r="AN101" i="115"/>
  <c r="AE100" i="110" s="1"/>
  <c r="AO100" i="115"/>
  <c r="AF99" i="110" s="1"/>
  <c r="AN100" i="115"/>
  <c r="AE99" i="110" s="1"/>
  <c r="AO99" i="115"/>
  <c r="AF98" i="110" s="1"/>
  <c r="AN99" i="115"/>
  <c r="AE98" i="110" s="1"/>
  <c r="AO98" i="115"/>
  <c r="AF97" i="110" s="1"/>
  <c r="AN98" i="115"/>
  <c r="AE97" i="110" s="1"/>
  <c r="AO97" i="115"/>
  <c r="AF96" i="110" s="1"/>
  <c r="AN97" i="115"/>
  <c r="AE96" i="110" s="1"/>
  <c r="AO96" i="115"/>
  <c r="AF95" i="110" s="1"/>
  <c r="AN96" i="115"/>
  <c r="AE95" i="110" s="1"/>
  <c r="AO95" i="115"/>
  <c r="AF94" i="110" s="1"/>
  <c r="AN95" i="115"/>
  <c r="AE94" i="110" s="1"/>
  <c r="AO94" i="115"/>
  <c r="AN94" i="115"/>
  <c r="AE93" i="110" s="1"/>
  <c r="AM93" i="115"/>
  <c r="AL93" i="115"/>
  <c r="AK93" i="115"/>
  <c r="AJ93" i="115"/>
  <c r="AI93" i="115"/>
  <c r="AH93" i="115"/>
  <c r="AG93" i="115"/>
  <c r="AF93" i="115"/>
  <c r="AE93" i="115"/>
  <c r="AD93" i="115"/>
  <c r="AC93" i="115"/>
  <c r="AB93" i="115"/>
  <c r="AA93" i="115"/>
  <c r="Z93" i="115"/>
  <c r="Y93" i="115"/>
  <c r="X93" i="115"/>
  <c r="W93" i="115"/>
  <c r="V93" i="115"/>
  <c r="U93" i="115"/>
  <c r="T93" i="115"/>
  <c r="S93" i="115"/>
  <c r="R93" i="115"/>
  <c r="Q93" i="115"/>
  <c r="P93" i="115"/>
  <c r="O93" i="115"/>
  <c r="N93" i="115"/>
  <c r="M93" i="115"/>
  <c r="L93" i="115"/>
  <c r="K93" i="115"/>
  <c r="J93" i="115"/>
  <c r="I93" i="115"/>
  <c r="AO92" i="115"/>
  <c r="AF91" i="110" s="1"/>
  <c r="AN92" i="115"/>
  <c r="AE91" i="110" s="1"/>
  <c r="AO91" i="115"/>
  <c r="AF90" i="110" s="1"/>
  <c r="AN91" i="115"/>
  <c r="AE90" i="110" s="1"/>
  <c r="AO90" i="115"/>
  <c r="AF89" i="110" s="1"/>
  <c r="AN90" i="115"/>
  <c r="AE89" i="110" s="1"/>
  <c r="AO89" i="115"/>
  <c r="AF88" i="110" s="1"/>
  <c r="AN89" i="115"/>
  <c r="AE88" i="110" s="1"/>
  <c r="AO88" i="115"/>
  <c r="AF87" i="110" s="1"/>
  <c r="AN88" i="115"/>
  <c r="AE87" i="110" s="1"/>
  <c r="AO87" i="115"/>
  <c r="AF86" i="110" s="1"/>
  <c r="AN87" i="115"/>
  <c r="AE86" i="110" s="1"/>
  <c r="AO86" i="115"/>
  <c r="AF85" i="110" s="1"/>
  <c r="AN86" i="115"/>
  <c r="AE85" i="110" s="1"/>
  <c r="AO85" i="115"/>
  <c r="AF84" i="110" s="1"/>
  <c r="AN85" i="115"/>
  <c r="AE84" i="110" s="1"/>
  <c r="AO84" i="115"/>
  <c r="AF83" i="110" s="1"/>
  <c r="AN84" i="115"/>
  <c r="AE83" i="110" s="1"/>
  <c r="AO83" i="115"/>
  <c r="AF82" i="110" s="1"/>
  <c r="AN83" i="115"/>
  <c r="AE82" i="110" s="1"/>
  <c r="AO82" i="115"/>
  <c r="AF81" i="110" s="1"/>
  <c r="AN82" i="115"/>
  <c r="AE81" i="110" s="1"/>
  <c r="AO81" i="115"/>
  <c r="AF80" i="110" s="1"/>
  <c r="AN81" i="115"/>
  <c r="AE80" i="110" s="1"/>
  <c r="AO80" i="115"/>
  <c r="AF79" i="110" s="1"/>
  <c r="AN80" i="115"/>
  <c r="AE79" i="110" s="1"/>
  <c r="AO79" i="115"/>
  <c r="AF78" i="110" s="1"/>
  <c r="AN79" i="115"/>
  <c r="AE78" i="110" s="1"/>
  <c r="AO78" i="115"/>
  <c r="AF77" i="110" s="1"/>
  <c r="AN78" i="115"/>
  <c r="AE77" i="110" s="1"/>
  <c r="AO77" i="115"/>
  <c r="AN77" i="115"/>
  <c r="AE76" i="110" s="1"/>
  <c r="AM76" i="115"/>
  <c r="AL76" i="115"/>
  <c r="AK76" i="115"/>
  <c r="AJ76" i="115"/>
  <c r="AI76" i="115"/>
  <c r="AH76" i="115"/>
  <c r="AG76" i="115"/>
  <c r="AF76" i="115"/>
  <c r="AE76" i="115"/>
  <c r="AD76" i="115"/>
  <c r="AC76" i="115"/>
  <c r="AB76" i="115"/>
  <c r="AA76" i="115"/>
  <c r="Z76" i="115"/>
  <c r="Y76" i="115"/>
  <c r="X76" i="115"/>
  <c r="W76" i="115"/>
  <c r="V76" i="115"/>
  <c r="U76" i="115"/>
  <c r="T76" i="115"/>
  <c r="S76" i="115"/>
  <c r="R76" i="115"/>
  <c r="Q76" i="115"/>
  <c r="P76" i="115"/>
  <c r="O76" i="115"/>
  <c r="N76" i="115"/>
  <c r="M76" i="115"/>
  <c r="L76" i="115"/>
  <c r="K76" i="115"/>
  <c r="J76" i="115"/>
  <c r="I76" i="115"/>
  <c r="AO75" i="115"/>
  <c r="AF74" i="110" s="1"/>
  <c r="AN75" i="115"/>
  <c r="AE74" i="110" s="1"/>
  <c r="AO74" i="115"/>
  <c r="AF73" i="110" s="1"/>
  <c r="AN74" i="115"/>
  <c r="AE73" i="110" s="1"/>
  <c r="AM73" i="115"/>
  <c r="AL73" i="115"/>
  <c r="AK73" i="115"/>
  <c r="AJ73" i="115"/>
  <c r="AI73" i="115"/>
  <c r="AH73" i="115"/>
  <c r="AG73" i="115"/>
  <c r="AF73" i="115"/>
  <c r="AE73" i="115"/>
  <c r="AD73" i="115"/>
  <c r="AC73" i="115"/>
  <c r="AB73" i="115"/>
  <c r="AA73" i="115"/>
  <c r="Z73" i="115"/>
  <c r="Y73" i="115"/>
  <c r="X73" i="115"/>
  <c r="W73" i="115"/>
  <c r="V73" i="115"/>
  <c r="U73" i="115"/>
  <c r="T73" i="115"/>
  <c r="S73" i="115"/>
  <c r="R73" i="115"/>
  <c r="Q73" i="115"/>
  <c r="P73" i="115"/>
  <c r="O73" i="115"/>
  <c r="N73" i="115"/>
  <c r="M73" i="115"/>
  <c r="L73" i="115"/>
  <c r="K73" i="115"/>
  <c r="J73" i="115"/>
  <c r="I73" i="115"/>
  <c r="AO72" i="115"/>
  <c r="AF71" i="110" s="1"/>
  <c r="AN72" i="115"/>
  <c r="AE71" i="110" s="1"/>
  <c r="AO71" i="115"/>
  <c r="AF70" i="110" s="1"/>
  <c r="AN71" i="115"/>
  <c r="AE70" i="110" s="1"/>
  <c r="AM70" i="115"/>
  <c r="AL70" i="115"/>
  <c r="AK70" i="115"/>
  <c r="AJ70" i="115"/>
  <c r="AI70" i="115"/>
  <c r="AH70" i="115"/>
  <c r="AG70" i="115"/>
  <c r="AF70" i="115"/>
  <c r="AE70" i="115"/>
  <c r="AD70" i="115"/>
  <c r="AC70" i="115"/>
  <c r="AB70" i="115"/>
  <c r="AA70" i="115"/>
  <c r="Z70" i="115"/>
  <c r="Y70" i="115"/>
  <c r="X70" i="115"/>
  <c r="W70" i="115"/>
  <c r="V70" i="115"/>
  <c r="U70" i="115"/>
  <c r="T70" i="115"/>
  <c r="S70" i="115"/>
  <c r="R70" i="115"/>
  <c r="Q70" i="115"/>
  <c r="P70" i="115"/>
  <c r="O70" i="115"/>
  <c r="N70" i="115"/>
  <c r="M70" i="115"/>
  <c r="L70" i="115"/>
  <c r="K70" i="115"/>
  <c r="J70" i="115"/>
  <c r="I70" i="115"/>
  <c r="AO69" i="115"/>
  <c r="AF68" i="110" s="1"/>
  <c r="AN69" i="115"/>
  <c r="AE68" i="110" s="1"/>
  <c r="AO68" i="115"/>
  <c r="AF67" i="110" s="1"/>
  <c r="AN68" i="115"/>
  <c r="AE67" i="110" s="1"/>
  <c r="AO67" i="115"/>
  <c r="AF66" i="110" s="1"/>
  <c r="AN67" i="115"/>
  <c r="AE66" i="110" s="1"/>
  <c r="AO66" i="115"/>
  <c r="AF65" i="110" s="1"/>
  <c r="AN66" i="115"/>
  <c r="AE65" i="110" s="1"/>
  <c r="AO65" i="115"/>
  <c r="AF64" i="110" s="1"/>
  <c r="AN65" i="115"/>
  <c r="AE64" i="110" s="1"/>
  <c r="AO64" i="115"/>
  <c r="AF63" i="110" s="1"/>
  <c r="AN64" i="115"/>
  <c r="AE63" i="110" s="1"/>
  <c r="AO63" i="115"/>
  <c r="AF62" i="110" s="1"/>
  <c r="AN63" i="115"/>
  <c r="AE62" i="110" s="1"/>
  <c r="AM62" i="115"/>
  <c r="AL62" i="115"/>
  <c r="AK62" i="115"/>
  <c r="AJ62" i="115"/>
  <c r="AI62" i="115"/>
  <c r="AH62" i="115"/>
  <c r="AG62" i="115"/>
  <c r="AF62" i="115"/>
  <c r="AE62" i="115"/>
  <c r="AD62" i="115"/>
  <c r="AC62" i="115"/>
  <c r="AB62" i="115"/>
  <c r="AA62" i="115"/>
  <c r="Z62" i="115"/>
  <c r="Y62" i="115"/>
  <c r="X62" i="115"/>
  <c r="W62" i="115"/>
  <c r="V62" i="115"/>
  <c r="U62" i="115"/>
  <c r="T62" i="115"/>
  <c r="S62" i="115"/>
  <c r="R62" i="115"/>
  <c r="Q62" i="115"/>
  <c r="P62" i="115"/>
  <c r="O62" i="115"/>
  <c r="N62" i="115"/>
  <c r="M62" i="115"/>
  <c r="L62" i="115"/>
  <c r="K62" i="115"/>
  <c r="J62" i="115"/>
  <c r="I62" i="115"/>
  <c r="AO61" i="115"/>
  <c r="AF60" i="110" s="1"/>
  <c r="AN61" i="115"/>
  <c r="AE60" i="110" s="1"/>
  <c r="AO60" i="115"/>
  <c r="AN60" i="115"/>
  <c r="AE59" i="110" s="1"/>
  <c r="AM59" i="115"/>
  <c r="AL59" i="115"/>
  <c r="AK59" i="115"/>
  <c r="AJ59" i="115"/>
  <c r="AI59" i="115"/>
  <c r="AH59" i="115"/>
  <c r="AG59" i="115"/>
  <c r="AF59" i="115"/>
  <c r="AE59" i="115"/>
  <c r="AD59" i="115"/>
  <c r="AC59" i="115"/>
  <c r="AB59" i="115"/>
  <c r="AA59" i="115"/>
  <c r="Z59" i="115"/>
  <c r="Y59" i="115"/>
  <c r="X59" i="115"/>
  <c r="W59" i="115"/>
  <c r="V59" i="115"/>
  <c r="U59" i="115"/>
  <c r="T59" i="115"/>
  <c r="S59" i="115"/>
  <c r="R59" i="115"/>
  <c r="Q59" i="115"/>
  <c r="P59" i="115"/>
  <c r="O59" i="115"/>
  <c r="N59" i="115"/>
  <c r="M59" i="115"/>
  <c r="L59" i="115"/>
  <c r="K59" i="115"/>
  <c r="J59" i="115"/>
  <c r="I59" i="115"/>
  <c r="AO58" i="115"/>
  <c r="AF57" i="110" s="1"/>
  <c r="AN58" i="115"/>
  <c r="AE57" i="110" s="1"/>
  <c r="AO57" i="115"/>
  <c r="AF56" i="110" s="1"/>
  <c r="AN57" i="115"/>
  <c r="AE56" i="110" s="1"/>
  <c r="AO56" i="115"/>
  <c r="AF55" i="110" s="1"/>
  <c r="AN56" i="115"/>
  <c r="AE55" i="110" s="1"/>
  <c r="AO55" i="115"/>
  <c r="AF54" i="110" s="1"/>
  <c r="AN55" i="115"/>
  <c r="AE54" i="110" s="1"/>
  <c r="AO54" i="115"/>
  <c r="AF53" i="110" s="1"/>
  <c r="AN54" i="115"/>
  <c r="AE53" i="110" s="1"/>
  <c r="AO53" i="115"/>
  <c r="AN53" i="115"/>
  <c r="AE52" i="110" s="1"/>
  <c r="AM52" i="115"/>
  <c r="AL52" i="115"/>
  <c r="AK52" i="115"/>
  <c r="AJ52" i="115"/>
  <c r="AI52" i="115"/>
  <c r="AH52" i="115"/>
  <c r="AG52" i="115"/>
  <c r="AF52" i="115"/>
  <c r="AE52" i="115"/>
  <c r="AD52" i="115"/>
  <c r="AC52" i="115"/>
  <c r="AB52" i="115"/>
  <c r="AA52" i="115"/>
  <c r="Z52" i="115"/>
  <c r="Y52" i="115"/>
  <c r="X52" i="115"/>
  <c r="W52" i="115"/>
  <c r="V52" i="115"/>
  <c r="U52" i="115"/>
  <c r="T52" i="115"/>
  <c r="S52" i="115"/>
  <c r="R52" i="115"/>
  <c r="Q52" i="115"/>
  <c r="P52" i="115"/>
  <c r="O52" i="115"/>
  <c r="N52" i="115"/>
  <c r="M52" i="115"/>
  <c r="L52" i="115"/>
  <c r="K52" i="115"/>
  <c r="J52" i="115"/>
  <c r="I52" i="115"/>
  <c r="AO51" i="115"/>
  <c r="AF50" i="110" s="1"/>
  <c r="AN51" i="115"/>
  <c r="AE50" i="110" s="1"/>
  <c r="AO50" i="115"/>
  <c r="AF49" i="110" s="1"/>
  <c r="AN50" i="115"/>
  <c r="AE49" i="110" s="1"/>
  <c r="AO49" i="115"/>
  <c r="AF48" i="110" s="1"/>
  <c r="AN49" i="115"/>
  <c r="AE48" i="110" s="1"/>
  <c r="AO48" i="115"/>
  <c r="AF47" i="110" s="1"/>
  <c r="AN48" i="115"/>
  <c r="AE47" i="110" s="1"/>
  <c r="AO47" i="115"/>
  <c r="AF46" i="110" s="1"/>
  <c r="AN47" i="115"/>
  <c r="AE46" i="110" s="1"/>
  <c r="AO46" i="115"/>
  <c r="AF45" i="110" s="1"/>
  <c r="AN46" i="115"/>
  <c r="AE45" i="110" s="1"/>
  <c r="AO45" i="115"/>
  <c r="AF44" i="110" s="1"/>
  <c r="AN45" i="115"/>
  <c r="AE44" i="110" s="1"/>
  <c r="AO44" i="115"/>
  <c r="AF43" i="110" s="1"/>
  <c r="AN44" i="115"/>
  <c r="AE43" i="110" s="1"/>
  <c r="AO43" i="115"/>
  <c r="AF42" i="110" s="1"/>
  <c r="AN43" i="115"/>
  <c r="AE42" i="110" s="1"/>
  <c r="AO42" i="115"/>
  <c r="AF41" i="110" s="1"/>
  <c r="AN42" i="115"/>
  <c r="AE41" i="110" s="1"/>
  <c r="AO41" i="115"/>
  <c r="AN41" i="115"/>
  <c r="AE40" i="110" s="1"/>
  <c r="AM40" i="115"/>
  <c r="AL40" i="115"/>
  <c r="AK40" i="115"/>
  <c r="AJ40" i="115"/>
  <c r="AI40" i="115"/>
  <c r="AH40" i="115"/>
  <c r="AG40" i="115"/>
  <c r="AF40" i="115"/>
  <c r="AE40" i="115"/>
  <c r="AD40" i="115"/>
  <c r="AC40" i="115"/>
  <c r="AB40" i="115"/>
  <c r="AA40" i="115"/>
  <c r="Z40" i="115"/>
  <c r="Y40" i="115"/>
  <c r="X40" i="115"/>
  <c r="AO39" i="115"/>
  <c r="AF38" i="110" s="1"/>
  <c r="AN39" i="115"/>
  <c r="AE38" i="110" s="1"/>
  <c r="AO38" i="115"/>
  <c r="AF37" i="110" s="1"/>
  <c r="AN38" i="115"/>
  <c r="AE37" i="110" s="1"/>
  <c r="AO37" i="115"/>
  <c r="AF36" i="110" s="1"/>
  <c r="AN37" i="115"/>
  <c r="AE36" i="110" s="1"/>
  <c r="AO36" i="115"/>
  <c r="AF35" i="110" s="1"/>
  <c r="AN36" i="115"/>
  <c r="AE35" i="110" s="1"/>
  <c r="AM35" i="115"/>
  <c r="AL35" i="115"/>
  <c r="AK35" i="115"/>
  <c r="AJ35" i="115"/>
  <c r="AI35" i="115"/>
  <c r="AH35" i="115"/>
  <c r="AG35" i="115"/>
  <c r="AF35" i="115"/>
  <c r="AE35" i="115"/>
  <c r="AD35" i="115"/>
  <c r="AC35" i="115"/>
  <c r="AB35" i="115"/>
  <c r="AA35" i="115"/>
  <c r="Z35" i="115"/>
  <c r="Y35" i="115"/>
  <c r="X35" i="115"/>
  <c r="W35" i="115"/>
  <c r="V35" i="115"/>
  <c r="U35" i="115"/>
  <c r="T35" i="115"/>
  <c r="S35" i="115"/>
  <c r="R35" i="115"/>
  <c r="Q35" i="115"/>
  <c r="P35" i="115"/>
  <c r="O35" i="115"/>
  <c r="N35" i="115"/>
  <c r="M35" i="115"/>
  <c r="L35" i="115"/>
  <c r="K35" i="115"/>
  <c r="J35" i="115"/>
  <c r="I35" i="115"/>
  <c r="AO34" i="115"/>
  <c r="AF33" i="110" s="1"/>
  <c r="AN34" i="115"/>
  <c r="AE33" i="110" s="1"/>
  <c r="AO33" i="115"/>
  <c r="AF32" i="110" s="1"/>
  <c r="AN33" i="115"/>
  <c r="AE32" i="110" s="1"/>
  <c r="AO32" i="115"/>
  <c r="AF31" i="110" s="1"/>
  <c r="AN32" i="115"/>
  <c r="AE31" i="110" s="1"/>
  <c r="AO31" i="115"/>
  <c r="AF30" i="110" s="1"/>
  <c r="AN31" i="115"/>
  <c r="AE30" i="110" s="1"/>
  <c r="AO30" i="115"/>
  <c r="AF29" i="110" s="1"/>
  <c r="AN30" i="115"/>
  <c r="AE29" i="110" s="1"/>
  <c r="AO29" i="115"/>
  <c r="AF28" i="110" s="1"/>
  <c r="AN29" i="115"/>
  <c r="AE28" i="110" s="1"/>
  <c r="AO28" i="115"/>
  <c r="AF27" i="110" s="1"/>
  <c r="AN28" i="115"/>
  <c r="AE27" i="110" s="1"/>
  <c r="AO27" i="115"/>
  <c r="AF26" i="110" s="1"/>
  <c r="AN27" i="115"/>
  <c r="AE26" i="110" s="1"/>
  <c r="AO26" i="115"/>
  <c r="AF25" i="110" s="1"/>
  <c r="AN26" i="115"/>
  <c r="AE25" i="110" s="1"/>
  <c r="AO25" i="115"/>
  <c r="AF24" i="110" s="1"/>
  <c r="AN25" i="115"/>
  <c r="AE24" i="110" s="1"/>
  <c r="AO24" i="115"/>
  <c r="AO35" i="115" s="1"/>
  <c r="AN24" i="115"/>
  <c r="AE23" i="110" s="1"/>
  <c r="AM23" i="115"/>
  <c r="AL23" i="115"/>
  <c r="AK23" i="115"/>
  <c r="AJ23" i="115"/>
  <c r="AI23" i="115"/>
  <c r="AH23" i="115"/>
  <c r="AG23" i="115"/>
  <c r="AF23" i="115"/>
  <c r="AE23" i="115"/>
  <c r="AD23" i="115"/>
  <c r="AC23" i="115"/>
  <c r="AB23" i="115"/>
  <c r="AA23" i="115"/>
  <c r="Z23" i="115"/>
  <c r="Y23" i="115"/>
  <c r="X23" i="115"/>
  <c r="W23" i="115"/>
  <c r="V23" i="115"/>
  <c r="U23" i="115"/>
  <c r="T23" i="115"/>
  <c r="S23" i="115"/>
  <c r="R23" i="115"/>
  <c r="Q23" i="115"/>
  <c r="P23" i="115"/>
  <c r="O23" i="115"/>
  <c r="N23" i="115"/>
  <c r="M23" i="115"/>
  <c r="L23" i="115"/>
  <c r="K23" i="115"/>
  <c r="J23" i="115"/>
  <c r="I23" i="115"/>
  <c r="AO22" i="115"/>
  <c r="AF21" i="110" s="1"/>
  <c r="AN22" i="115"/>
  <c r="AE21" i="110" s="1"/>
  <c r="AO21" i="115"/>
  <c r="AF20" i="110" s="1"/>
  <c r="AN21" i="115"/>
  <c r="AE20" i="110" s="1"/>
  <c r="AO20" i="115"/>
  <c r="AF19" i="110" s="1"/>
  <c r="AN20" i="115"/>
  <c r="AE19" i="110" s="1"/>
  <c r="AO19" i="115"/>
  <c r="AF18" i="110" s="1"/>
  <c r="AN19" i="115"/>
  <c r="AE18" i="110" s="1"/>
  <c r="AO18" i="115"/>
  <c r="AF17" i="110" s="1"/>
  <c r="AN18" i="115"/>
  <c r="AE17" i="110" s="1"/>
  <c r="AO17" i="115"/>
  <c r="AF16" i="110" s="1"/>
  <c r="AN17" i="115"/>
  <c r="AE16" i="110" s="1"/>
  <c r="AO16" i="115"/>
  <c r="AF15" i="110" s="1"/>
  <c r="AN16" i="115"/>
  <c r="AE15" i="110" s="1"/>
  <c r="AO15" i="115"/>
  <c r="AF14" i="110" s="1"/>
  <c r="AN15" i="115"/>
  <c r="AE14" i="110" s="1"/>
  <c r="AO14" i="115"/>
  <c r="AF13" i="110" s="1"/>
  <c r="AN14" i="115"/>
  <c r="AE13" i="110" s="1"/>
  <c r="AO13" i="115"/>
  <c r="AF12" i="110" s="1"/>
  <c r="AN13" i="115"/>
  <c r="AE12" i="110" s="1"/>
  <c r="AO12" i="115"/>
  <c r="AN12" i="115"/>
  <c r="AE11" i="110" s="1"/>
  <c r="AM11" i="115"/>
  <c r="AL11" i="115"/>
  <c r="AK11" i="115"/>
  <c r="AJ11" i="115"/>
  <c r="AI11" i="115"/>
  <c r="AH11" i="115"/>
  <c r="AG11" i="115"/>
  <c r="AF11" i="115"/>
  <c r="AE11" i="115"/>
  <c r="AD11" i="115"/>
  <c r="AC11" i="115"/>
  <c r="AB11" i="115"/>
  <c r="AA11" i="115"/>
  <c r="Z11" i="115"/>
  <c r="Y11" i="115"/>
  <c r="X11" i="115"/>
  <c r="W11" i="115"/>
  <c r="V11" i="115"/>
  <c r="U11" i="115"/>
  <c r="T11" i="115"/>
  <c r="S11" i="115"/>
  <c r="R11" i="115"/>
  <c r="Q11" i="115"/>
  <c r="P11" i="115"/>
  <c r="O11" i="115"/>
  <c r="N11" i="115"/>
  <c r="M11" i="115"/>
  <c r="L11" i="115"/>
  <c r="K11" i="115"/>
  <c r="J11" i="115"/>
  <c r="I11" i="115"/>
  <c r="H11" i="115"/>
  <c r="AO10" i="115"/>
  <c r="AF9" i="110" s="1"/>
  <c r="AN10" i="115"/>
  <c r="AE9" i="110" s="1"/>
  <c r="AO9" i="115"/>
  <c r="AF8" i="110" s="1"/>
  <c r="AN9" i="115"/>
  <c r="AE8" i="110" s="1"/>
  <c r="AO8" i="115"/>
  <c r="AF7" i="110" s="1"/>
  <c r="AN8" i="115"/>
  <c r="AE7" i="110" s="1"/>
  <c r="AO7" i="115"/>
  <c r="AF6" i="110" s="1"/>
  <c r="AN7" i="115"/>
  <c r="AE6" i="110" s="1"/>
  <c r="AO6" i="115"/>
  <c r="AF5" i="110" s="1"/>
  <c r="AN6" i="115"/>
  <c r="AE5" i="110" s="1"/>
  <c r="AO5" i="115"/>
  <c r="AN5" i="115"/>
  <c r="AE4" i="110" s="1"/>
  <c r="AM148" i="113"/>
  <c r="AL148" i="113"/>
  <c r="AK148" i="113"/>
  <c r="AJ148" i="113"/>
  <c r="AI148" i="113"/>
  <c r="AH148" i="113"/>
  <c r="AG148" i="113"/>
  <c r="AF148" i="113"/>
  <c r="AE148" i="113"/>
  <c r="AD148" i="113"/>
  <c r="AC148" i="113"/>
  <c r="AB148" i="113"/>
  <c r="AA148" i="113"/>
  <c r="Z148" i="113"/>
  <c r="Y148" i="113"/>
  <c r="X148" i="113"/>
  <c r="W148" i="113"/>
  <c r="V148" i="113"/>
  <c r="U148" i="113"/>
  <c r="T148" i="113"/>
  <c r="S148" i="113"/>
  <c r="R148" i="113"/>
  <c r="Q148" i="113"/>
  <c r="P148" i="113"/>
  <c r="O148" i="113"/>
  <c r="N148" i="113"/>
  <c r="M148" i="113"/>
  <c r="L148" i="113"/>
  <c r="K148" i="113"/>
  <c r="J148" i="113"/>
  <c r="I148" i="113"/>
  <c r="AO147" i="113"/>
  <c r="AB146" i="110" s="1"/>
  <c r="AN147" i="113"/>
  <c r="AA146" i="110" s="1"/>
  <c r="AO146" i="113"/>
  <c r="AB145" i="110" s="1"/>
  <c r="AN146" i="113"/>
  <c r="AA145" i="110" s="1"/>
  <c r="AO145" i="113"/>
  <c r="AB144" i="110" s="1"/>
  <c r="AN145" i="113"/>
  <c r="AA144" i="110" s="1"/>
  <c r="AO144" i="113"/>
  <c r="AB143" i="110" s="1"/>
  <c r="AN144" i="113"/>
  <c r="AA143" i="110" s="1"/>
  <c r="AO143" i="113"/>
  <c r="AB142" i="110" s="1"/>
  <c r="AN143" i="113"/>
  <c r="AA142" i="110" s="1"/>
  <c r="AO142" i="113"/>
  <c r="AB141" i="110" s="1"/>
  <c r="AN142" i="113"/>
  <c r="AA141" i="110" s="1"/>
  <c r="AO141" i="113"/>
  <c r="AB140" i="110" s="1"/>
  <c r="AN141" i="113"/>
  <c r="AA140" i="110" s="1"/>
  <c r="AO140" i="113"/>
  <c r="AB139" i="110" s="1"/>
  <c r="AN140" i="113"/>
  <c r="AA139" i="110" s="1"/>
  <c r="AO139" i="113"/>
  <c r="AB138" i="110" s="1"/>
  <c r="AN139" i="113"/>
  <c r="AA138" i="110" s="1"/>
  <c r="AO138" i="113"/>
  <c r="AB137" i="110" s="1"/>
  <c r="AN138" i="113"/>
  <c r="AA137" i="110" s="1"/>
  <c r="AO137" i="113"/>
  <c r="AB136" i="110" s="1"/>
  <c r="AN137" i="113"/>
  <c r="AA136" i="110" s="1"/>
  <c r="AO136" i="113"/>
  <c r="AB135" i="110" s="1"/>
  <c r="AN136" i="113"/>
  <c r="AA135" i="110" s="1"/>
  <c r="AO135" i="113"/>
  <c r="AB134" i="110" s="1"/>
  <c r="AN135" i="113"/>
  <c r="AA134" i="110" s="1"/>
  <c r="AO134" i="113"/>
  <c r="AB133" i="110" s="1"/>
  <c r="AN134" i="113"/>
  <c r="AA133" i="110" s="1"/>
  <c r="AO133" i="113"/>
  <c r="AB132" i="110" s="1"/>
  <c r="AN133" i="113"/>
  <c r="AA132" i="110" s="1"/>
  <c r="AO132" i="113"/>
  <c r="AB131" i="110" s="1"/>
  <c r="AN132" i="113"/>
  <c r="AA131" i="110" s="1"/>
  <c r="AO131" i="113"/>
  <c r="AB130" i="110" s="1"/>
  <c r="AN131" i="113"/>
  <c r="AA130" i="110" s="1"/>
  <c r="AO130" i="113"/>
  <c r="AB129" i="110" s="1"/>
  <c r="AN130" i="113"/>
  <c r="AA129" i="110" s="1"/>
  <c r="AO129" i="113"/>
  <c r="AB128" i="110" s="1"/>
  <c r="AN129" i="113"/>
  <c r="AA128" i="110" s="1"/>
  <c r="AO128" i="113"/>
  <c r="AB127" i="110" s="1"/>
  <c r="AN128" i="113"/>
  <c r="AA127" i="110" s="1"/>
  <c r="AO127" i="113"/>
  <c r="AB126" i="110" s="1"/>
  <c r="AN127" i="113"/>
  <c r="AA126" i="110" s="1"/>
  <c r="AO126" i="113"/>
  <c r="AB125" i="110" s="1"/>
  <c r="AN126" i="113"/>
  <c r="AA125" i="110" s="1"/>
  <c r="AO125" i="113"/>
  <c r="AB124" i="110" s="1"/>
  <c r="AN125" i="113"/>
  <c r="AA124" i="110" s="1"/>
  <c r="AO124" i="113"/>
  <c r="AB123" i="110" s="1"/>
  <c r="AN124" i="113"/>
  <c r="AA123" i="110" s="1"/>
  <c r="AO123" i="113"/>
  <c r="AB122" i="110" s="1"/>
  <c r="AN123" i="113"/>
  <c r="AA122" i="110" s="1"/>
  <c r="AO122" i="113"/>
  <c r="AB121" i="110" s="1"/>
  <c r="AN122" i="113"/>
  <c r="AA121" i="110" s="1"/>
  <c r="AO121" i="113"/>
  <c r="AB120" i="110" s="1"/>
  <c r="AN121" i="113"/>
  <c r="AA120" i="110" s="1"/>
  <c r="AO120" i="113"/>
  <c r="AB119" i="110" s="1"/>
  <c r="AN120" i="113"/>
  <c r="AA119" i="110" s="1"/>
  <c r="AO119" i="113"/>
  <c r="AB118" i="110" s="1"/>
  <c r="AN119" i="113"/>
  <c r="AA118" i="110" s="1"/>
  <c r="AO118" i="113"/>
  <c r="AB117" i="110" s="1"/>
  <c r="AN118" i="113"/>
  <c r="AA117" i="110" s="1"/>
  <c r="AO117" i="113"/>
  <c r="AN117" i="113"/>
  <c r="AA116" i="110" s="1"/>
  <c r="AM115" i="113"/>
  <c r="AL115" i="113"/>
  <c r="AK115" i="113"/>
  <c r="AJ115" i="113"/>
  <c r="AI115" i="113"/>
  <c r="AH115" i="113"/>
  <c r="AG115" i="113"/>
  <c r="AF115" i="113"/>
  <c r="AE115" i="113"/>
  <c r="AD115" i="113"/>
  <c r="AC115" i="113"/>
  <c r="AB115" i="113"/>
  <c r="AA115" i="113"/>
  <c r="Z115" i="113"/>
  <c r="Y115" i="113"/>
  <c r="X115" i="113"/>
  <c r="W115" i="113"/>
  <c r="V115" i="113"/>
  <c r="U115" i="113"/>
  <c r="T115" i="113"/>
  <c r="S115" i="113"/>
  <c r="R115" i="113"/>
  <c r="Q115" i="113"/>
  <c r="P115" i="113"/>
  <c r="O115" i="113"/>
  <c r="N115" i="113"/>
  <c r="M115" i="113"/>
  <c r="L115" i="113"/>
  <c r="K115" i="113"/>
  <c r="J115" i="113"/>
  <c r="I115" i="113"/>
  <c r="AO114" i="113"/>
  <c r="AB113" i="110" s="1"/>
  <c r="AO113" i="113"/>
  <c r="AB112" i="110" s="1"/>
  <c r="AO112" i="113"/>
  <c r="AB111" i="110" s="1"/>
  <c r="AO111" i="113"/>
  <c r="AB110" i="110" s="1"/>
  <c r="AO110" i="113"/>
  <c r="AB109" i="110" s="1"/>
  <c r="AO109" i="113"/>
  <c r="AB108" i="110" s="1"/>
  <c r="AO108" i="113"/>
  <c r="AB107" i="110" s="1"/>
  <c r="AA107" i="110"/>
  <c r="AO107" i="113"/>
  <c r="AB106" i="110" s="1"/>
  <c r="AO106" i="113"/>
  <c r="AB105" i="110" s="1"/>
  <c r="AA105" i="110"/>
  <c r="AO105" i="113"/>
  <c r="AB104" i="110" s="1"/>
  <c r="AO104" i="113"/>
  <c r="AB103" i="110" s="1"/>
  <c r="AA103" i="110"/>
  <c r="AO103" i="113"/>
  <c r="AB102" i="110" s="1"/>
  <c r="AO102" i="113"/>
  <c r="AB101" i="110" s="1"/>
  <c r="AO101" i="113"/>
  <c r="AB100" i="110" s="1"/>
  <c r="AA100" i="110"/>
  <c r="AO100" i="113"/>
  <c r="AB99" i="110" s="1"/>
  <c r="AO99" i="113"/>
  <c r="AB98" i="110" s="1"/>
  <c r="AO98" i="113"/>
  <c r="AB97" i="110" s="1"/>
  <c r="AO97" i="113"/>
  <c r="AB96" i="110" s="1"/>
  <c r="AO96" i="113"/>
  <c r="AB95" i="110" s="1"/>
  <c r="AO95" i="113"/>
  <c r="AB94" i="110" s="1"/>
  <c r="AO94" i="113"/>
  <c r="AM93" i="113"/>
  <c r="AL93" i="113"/>
  <c r="AK93" i="113"/>
  <c r="AJ93" i="113"/>
  <c r="AI93" i="113"/>
  <c r="AH93" i="113"/>
  <c r="AG93" i="113"/>
  <c r="AF93" i="113"/>
  <c r="AE93" i="113"/>
  <c r="AD93" i="113"/>
  <c r="AC93" i="113"/>
  <c r="AB93" i="113"/>
  <c r="AB116" i="113" s="1"/>
  <c r="AB149" i="113" s="1"/>
  <c r="AA93" i="113"/>
  <c r="Z93" i="113"/>
  <c r="Y93" i="113"/>
  <c r="X93" i="113"/>
  <c r="W93" i="113"/>
  <c r="V93" i="113"/>
  <c r="U93" i="113"/>
  <c r="T93" i="113"/>
  <c r="S93" i="113"/>
  <c r="R93" i="113"/>
  <c r="Q93" i="113"/>
  <c r="P93" i="113"/>
  <c r="O93" i="113"/>
  <c r="N93" i="113"/>
  <c r="M93" i="113"/>
  <c r="L93" i="113"/>
  <c r="K93" i="113"/>
  <c r="J93" i="113"/>
  <c r="I93" i="113"/>
  <c r="AO92" i="113"/>
  <c r="AB91" i="110" s="1"/>
  <c r="AO91" i="113"/>
  <c r="AB90" i="110" s="1"/>
  <c r="AA90" i="110"/>
  <c r="AO90" i="113"/>
  <c r="AB89" i="110" s="1"/>
  <c r="AO89" i="113"/>
  <c r="AB88" i="110" s="1"/>
  <c r="AO88" i="113"/>
  <c r="AB87" i="110" s="1"/>
  <c r="AO87" i="113"/>
  <c r="AB86" i="110" s="1"/>
  <c r="AA86" i="110"/>
  <c r="AO86" i="113"/>
  <c r="AB85" i="110" s="1"/>
  <c r="AO85" i="113"/>
  <c r="AB84" i="110" s="1"/>
  <c r="AO84" i="113"/>
  <c r="AB83" i="110" s="1"/>
  <c r="AO83" i="113"/>
  <c r="AB82" i="110" s="1"/>
  <c r="AA82" i="110"/>
  <c r="AO82" i="113"/>
  <c r="AB81" i="110" s="1"/>
  <c r="AO81" i="113"/>
  <c r="AB80" i="110" s="1"/>
  <c r="AO80" i="113"/>
  <c r="AB79" i="110" s="1"/>
  <c r="AO79" i="113"/>
  <c r="AB78" i="110" s="1"/>
  <c r="AA78" i="110"/>
  <c r="AO78" i="113"/>
  <c r="AB77" i="110" s="1"/>
  <c r="AO77" i="113"/>
  <c r="AM76" i="113"/>
  <c r="AL76" i="113"/>
  <c r="AK76" i="113"/>
  <c r="AJ76" i="113"/>
  <c r="AI76" i="113"/>
  <c r="AH76" i="113"/>
  <c r="AG76" i="113"/>
  <c r="AF76" i="113"/>
  <c r="AE76" i="113"/>
  <c r="AD76" i="113"/>
  <c r="AC76" i="113"/>
  <c r="AB76" i="113"/>
  <c r="AA76" i="113"/>
  <c r="Z76" i="113"/>
  <c r="Y76" i="113"/>
  <c r="X76" i="113"/>
  <c r="W76" i="113"/>
  <c r="V76" i="113"/>
  <c r="U76" i="113"/>
  <c r="T76" i="113"/>
  <c r="S76" i="113"/>
  <c r="R76" i="113"/>
  <c r="Q76" i="113"/>
  <c r="P76" i="113"/>
  <c r="O76" i="113"/>
  <c r="N76" i="113"/>
  <c r="M76" i="113"/>
  <c r="L76" i="113"/>
  <c r="K76" i="113"/>
  <c r="J76" i="113"/>
  <c r="I76" i="113"/>
  <c r="AO75" i="113"/>
  <c r="AB74" i="110" s="1"/>
  <c r="AO74" i="113"/>
  <c r="AM73" i="113"/>
  <c r="AL73" i="113"/>
  <c r="AK73" i="113"/>
  <c r="AJ73" i="113"/>
  <c r="AI73" i="113"/>
  <c r="AH73" i="113"/>
  <c r="AG73" i="113"/>
  <c r="AF73" i="113"/>
  <c r="AE73" i="113"/>
  <c r="AD73" i="113"/>
  <c r="AC73" i="113"/>
  <c r="AB73" i="113"/>
  <c r="AA73" i="113"/>
  <c r="Z73" i="113"/>
  <c r="Y73" i="113"/>
  <c r="X73" i="113"/>
  <c r="W73" i="113"/>
  <c r="V73" i="113"/>
  <c r="U73" i="113"/>
  <c r="T73" i="113"/>
  <c r="S73" i="113"/>
  <c r="R73" i="113"/>
  <c r="Q73" i="113"/>
  <c r="P73" i="113"/>
  <c r="O73" i="113"/>
  <c r="N73" i="113"/>
  <c r="M73" i="113"/>
  <c r="L73" i="113"/>
  <c r="K73" i="113"/>
  <c r="J73" i="113"/>
  <c r="I73" i="113"/>
  <c r="AO72" i="113"/>
  <c r="AB71" i="110" s="1"/>
  <c r="AN72" i="113"/>
  <c r="AA71" i="110" s="1"/>
  <c r="AO71" i="113"/>
  <c r="AN71" i="113"/>
  <c r="AA70" i="110" s="1"/>
  <c r="AM70" i="113"/>
  <c r="AL70" i="113"/>
  <c r="AK70" i="113"/>
  <c r="AJ70" i="113"/>
  <c r="AI70" i="113"/>
  <c r="AH70" i="113"/>
  <c r="AG70" i="113"/>
  <c r="AF70" i="113"/>
  <c r="AE70" i="113"/>
  <c r="AD70" i="113"/>
  <c r="AC70" i="113"/>
  <c r="AB70" i="113"/>
  <c r="AA70" i="113"/>
  <c r="Z70" i="113"/>
  <c r="Y70" i="113"/>
  <c r="X70" i="113"/>
  <c r="W70" i="113"/>
  <c r="V70" i="113"/>
  <c r="U70" i="113"/>
  <c r="T70" i="113"/>
  <c r="S70" i="113"/>
  <c r="R70" i="113"/>
  <c r="Q70" i="113"/>
  <c r="P70" i="113"/>
  <c r="O70" i="113"/>
  <c r="N70" i="113"/>
  <c r="M70" i="113"/>
  <c r="L70" i="113"/>
  <c r="K70" i="113"/>
  <c r="J70" i="113"/>
  <c r="I70" i="113"/>
  <c r="AO69" i="113"/>
  <c r="AB68" i="110" s="1"/>
  <c r="AN69" i="113"/>
  <c r="AA68" i="110" s="1"/>
  <c r="AO68" i="113"/>
  <c r="AB67" i="110" s="1"/>
  <c r="AN68" i="113"/>
  <c r="AA67" i="110" s="1"/>
  <c r="AO67" i="113"/>
  <c r="AB66" i="110" s="1"/>
  <c r="AN67" i="113"/>
  <c r="AA66" i="110" s="1"/>
  <c r="AO66" i="113"/>
  <c r="AB65" i="110" s="1"/>
  <c r="AN66" i="113"/>
  <c r="AA65" i="110" s="1"/>
  <c r="AO65" i="113"/>
  <c r="AB64" i="110" s="1"/>
  <c r="AN65" i="113"/>
  <c r="AA64" i="110" s="1"/>
  <c r="AO64" i="113"/>
  <c r="AB63" i="110" s="1"/>
  <c r="AN64" i="113"/>
  <c r="AA63" i="110" s="1"/>
  <c r="AO63" i="113"/>
  <c r="AN63" i="113"/>
  <c r="AA62" i="110" s="1"/>
  <c r="AM62" i="113"/>
  <c r="AL62" i="113"/>
  <c r="AK62" i="113"/>
  <c r="AJ62" i="113"/>
  <c r="AI62" i="113"/>
  <c r="AH62" i="113"/>
  <c r="AG62" i="113"/>
  <c r="AF62" i="113"/>
  <c r="AE62" i="113"/>
  <c r="AD62" i="113"/>
  <c r="AC62" i="113"/>
  <c r="AB62" i="113"/>
  <c r="AA62" i="113"/>
  <c r="Z62" i="113"/>
  <c r="Y62" i="113"/>
  <c r="X62" i="113"/>
  <c r="W62" i="113"/>
  <c r="V62" i="113"/>
  <c r="U62" i="113"/>
  <c r="T62" i="113"/>
  <c r="S62" i="113"/>
  <c r="R62" i="113"/>
  <c r="Q62" i="113"/>
  <c r="P62" i="113"/>
  <c r="O62" i="113"/>
  <c r="N62" i="113"/>
  <c r="M62" i="113"/>
  <c r="L62" i="113"/>
  <c r="K62" i="113"/>
  <c r="J62" i="113"/>
  <c r="I62" i="113"/>
  <c r="AO61" i="113"/>
  <c r="AB60" i="110" s="1"/>
  <c r="AN61" i="113"/>
  <c r="AA60" i="110" s="1"/>
  <c r="AO60" i="113"/>
  <c r="AN60" i="113"/>
  <c r="AA59" i="110" s="1"/>
  <c r="AM59" i="113"/>
  <c r="AL59" i="113"/>
  <c r="AK59" i="113"/>
  <c r="AJ59" i="113"/>
  <c r="AI59" i="113"/>
  <c r="AH59" i="113"/>
  <c r="AG59" i="113"/>
  <c r="AF59" i="113"/>
  <c r="AE59" i="113"/>
  <c r="AD59" i="113"/>
  <c r="AC59" i="113"/>
  <c r="AB59" i="113"/>
  <c r="AA59" i="113"/>
  <c r="Z59" i="113"/>
  <c r="Y59" i="113"/>
  <c r="X59" i="113"/>
  <c r="W59" i="113"/>
  <c r="V59" i="113"/>
  <c r="U59" i="113"/>
  <c r="T59" i="113"/>
  <c r="S59" i="113"/>
  <c r="R59" i="113"/>
  <c r="Q59" i="113"/>
  <c r="P59" i="113"/>
  <c r="O59" i="113"/>
  <c r="N59" i="113"/>
  <c r="M59" i="113"/>
  <c r="L59" i="113"/>
  <c r="K59" i="113"/>
  <c r="J59" i="113"/>
  <c r="I59" i="113"/>
  <c r="AO58" i="113"/>
  <c r="AB57" i="110" s="1"/>
  <c r="AN58" i="113"/>
  <c r="AA57" i="110" s="1"/>
  <c r="AO57" i="113"/>
  <c r="AB56" i="110" s="1"/>
  <c r="AN57" i="113"/>
  <c r="AA56" i="110" s="1"/>
  <c r="AO56" i="113"/>
  <c r="AB55" i="110" s="1"/>
  <c r="AN56" i="113"/>
  <c r="AA55" i="110" s="1"/>
  <c r="AO55" i="113"/>
  <c r="AB54" i="110" s="1"/>
  <c r="AN55" i="113"/>
  <c r="AA54" i="110" s="1"/>
  <c r="AO54" i="113"/>
  <c r="AN54" i="113"/>
  <c r="AA53" i="110" s="1"/>
  <c r="AO53" i="113"/>
  <c r="AB52" i="110" s="1"/>
  <c r="AN53" i="113"/>
  <c r="AA52" i="110" s="1"/>
  <c r="AM52" i="113"/>
  <c r="AL52" i="113"/>
  <c r="AK52" i="113"/>
  <c r="AJ52" i="113"/>
  <c r="AI52" i="113"/>
  <c r="AH52" i="113"/>
  <c r="AG52" i="113"/>
  <c r="AF52" i="113"/>
  <c r="AE52" i="113"/>
  <c r="AD52" i="113"/>
  <c r="AC52" i="113"/>
  <c r="AB52" i="113"/>
  <c r="AA52" i="113"/>
  <c r="Z52" i="113"/>
  <c r="Y52" i="113"/>
  <c r="X52" i="113"/>
  <c r="W52" i="113"/>
  <c r="V52" i="113"/>
  <c r="U52" i="113"/>
  <c r="T52" i="113"/>
  <c r="S52" i="113"/>
  <c r="R52" i="113"/>
  <c r="Q52" i="113"/>
  <c r="P52" i="113"/>
  <c r="O52" i="113"/>
  <c r="N52" i="113"/>
  <c r="M52" i="113"/>
  <c r="L52" i="113"/>
  <c r="K52" i="113"/>
  <c r="J52" i="113"/>
  <c r="I52" i="113"/>
  <c r="AO51" i="113"/>
  <c r="AB50" i="110" s="1"/>
  <c r="AN51" i="113"/>
  <c r="AA50" i="110" s="1"/>
  <c r="AO50" i="113"/>
  <c r="AB49" i="110" s="1"/>
  <c r="AN50" i="113"/>
  <c r="AA49" i="110" s="1"/>
  <c r="AO49" i="113"/>
  <c r="AB48" i="110" s="1"/>
  <c r="AN49" i="113"/>
  <c r="AA48" i="110" s="1"/>
  <c r="AO48" i="113"/>
  <c r="AB47" i="110" s="1"/>
  <c r="AN48" i="113"/>
  <c r="AA47" i="110" s="1"/>
  <c r="AO47" i="113"/>
  <c r="AB46" i="110" s="1"/>
  <c r="AN47" i="113"/>
  <c r="AA46" i="110" s="1"/>
  <c r="AO46" i="113"/>
  <c r="AB45" i="110" s="1"/>
  <c r="AN46" i="113"/>
  <c r="AA45" i="110" s="1"/>
  <c r="AO45" i="113"/>
  <c r="AB44" i="110" s="1"/>
  <c r="AN45" i="113"/>
  <c r="AA44" i="110" s="1"/>
  <c r="AO44" i="113"/>
  <c r="AB43" i="110" s="1"/>
  <c r="AN44" i="113"/>
  <c r="AA43" i="110" s="1"/>
  <c r="AO43" i="113"/>
  <c r="AB42" i="110" s="1"/>
  <c r="AN43" i="113"/>
  <c r="AA42" i="110" s="1"/>
  <c r="AO42" i="113"/>
  <c r="AB41" i="110" s="1"/>
  <c r="AN42" i="113"/>
  <c r="AA41" i="110" s="1"/>
  <c r="AO41" i="113"/>
  <c r="AN41" i="113"/>
  <c r="AA40" i="110" s="1"/>
  <c r="AM40" i="113"/>
  <c r="AL40" i="113"/>
  <c r="AK40" i="113"/>
  <c r="AJ40" i="113"/>
  <c r="AI40" i="113"/>
  <c r="AH40" i="113"/>
  <c r="AG40" i="113"/>
  <c r="AF40" i="113"/>
  <c r="AE40" i="113"/>
  <c r="AD40" i="113"/>
  <c r="AC40" i="113"/>
  <c r="AB40" i="113"/>
  <c r="AA40" i="113"/>
  <c r="Z40" i="113"/>
  <c r="Y40" i="113"/>
  <c r="X40" i="113"/>
  <c r="W40" i="113"/>
  <c r="V40" i="113"/>
  <c r="U40" i="113"/>
  <c r="T40" i="113"/>
  <c r="S40" i="113"/>
  <c r="Q40" i="113"/>
  <c r="P40" i="113"/>
  <c r="O40" i="113"/>
  <c r="N40" i="113"/>
  <c r="M40" i="113"/>
  <c r="L40" i="113"/>
  <c r="K40" i="113"/>
  <c r="J40" i="113"/>
  <c r="I40" i="113"/>
  <c r="AO39" i="113"/>
  <c r="AB38" i="110" s="1"/>
  <c r="AN39" i="113"/>
  <c r="AA38" i="110" s="1"/>
  <c r="AO38" i="113"/>
  <c r="AB37" i="110" s="1"/>
  <c r="AN38" i="113"/>
  <c r="AA37" i="110" s="1"/>
  <c r="AO37" i="113"/>
  <c r="AB36" i="110" s="1"/>
  <c r="AN37" i="113"/>
  <c r="AA36" i="110" s="1"/>
  <c r="AO36" i="113"/>
  <c r="AB35" i="110" s="1"/>
  <c r="AN36" i="113"/>
  <c r="AA35" i="110" s="1"/>
  <c r="AM35" i="113"/>
  <c r="AL35" i="113"/>
  <c r="AK35" i="113"/>
  <c r="AJ35" i="113"/>
  <c r="AI35" i="113"/>
  <c r="AH35" i="113"/>
  <c r="AG35" i="113"/>
  <c r="AF35" i="113"/>
  <c r="AE35" i="113"/>
  <c r="AD35" i="113"/>
  <c r="AC35" i="113"/>
  <c r="AB35" i="113"/>
  <c r="AA35" i="113"/>
  <c r="Z35" i="113"/>
  <c r="Y35" i="113"/>
  <c r="X35" i="113"/>
  <c r="W35" i="113"/>
  <c r="V35" i="113"/>
  <c r="U35" i="113"/>
  <c r="T35" i="113"/>
  <c r="S35" i="113"/>
  <c r="R35" i="113"/>
  <c r="Q35" i="113"/>
  <c r="P35" i="113"/>
  <c r="O35" i="113"/>
  <c r="N35" i="113"/>
  <c r="M35" i="113"/>
  <c r="L35" i="113"/>
  <c r="K35" i="113"/>
  <c r="J35" i="113"/>
  <c r="I35" i="113"/>
  <c r="AO34" i="113"/>
  <c r="AB33" i="110" s="1"/>
  <c r="AN34" i="113"/>
  <c r="AA33" i="110" s="1"/>
  <c r="AO33" i="113"/>
  <c r="AB32" i="110" s="1"/>
  <c r="AN33" i="113"/>
  <c r="AA32" i="110" s="1"/>
  <c r="AO32" i="113"/>
  <c r="AB31" i="110" s="1"/>
  <c r="AN32" i="113"/>
  <c r="AA31" i="110" s="1"/>
  <c r="AO31" i="113"/>
  <c r="AB30" i="110" s="1"/>
  <c r="AN31" i="113"/>
  <c r="AA30" i="110" s="1"/>
  <c r="AO30" i="113"/>
  <c r="AB29" i="110" s="1"/>
  <c r="AN30" i="113"/>
  <c r="AA29" i="110" s="1"/>
  <c r="AO29" i="113"/>
  <c r="AB28" i="110" s="1"/>
  <c r="AN29" i="113"/>
  <c r="AA28" i="110" s="1"/>
  <c r="AO28" i="113"/>
  <c r="AB27" i="110" s="1"/>
  <c r="AN28" i="113"/>
  <c r="AA27" i="110" s="1"/>
  <c r="AO27" i="113"/>
  <c r="AB26" i="110" s="1"/>
  <c r="AN27" i="113"/>
  <c r="AA26" i="110" s="1"/>
  <c r="AO26" i="113"/>
  <c r="AB25" i="110" s="1"/>
  <c r="AN26" i="113"/>
  <c r="AA25" i="110" s="1"/>
  <c r="AO25" i="113"/>
  <c r="AB24" i="110" s="1"/>
  <c r="AN25" i="113"/>
  <c r="AA24" i="110" s="1"/>
  <c r="AO24" i="113"/>
  <c r="AN24" i="113"/>
  <c r="AA23" i="110" s="1"/>
  <c r="AM23" i="113"/>
  <c r="AL23" i="113"/>
  <c r="AK23" i="113"/>
  <c r="AJ23" i="113"/>
  <c r="AI23" i="113"/>
  <c r="AH23" i="113"/>
  <c r="AG23" i="113"/>
  <c r="AF23" i="113"/>
  <c r="AE23" i="113"/>
  <c r="AD23" i="113"/>
  <c r="AC23" i="113"/>
  <c r="AB23" i="113"/>
  <c r="AA23" i="113"/>
  <c r="Z23" i="113"/>
  <c r="Y23" i="113"/>
  <c r="X23" i="113"/>
  <c r="W23" i="113"/>
  <c r="V23" i="113"/>
  <c r="U23" i="113"/>
  <c r="T23" i="113"/>
  <c r="S23" i="113"/>
  <c r="R23" i="113"/>
  <c r="Q23" i="113"/>
  <c r="P23" i="113"/>
  <c r="O23" i="113"/>
  <c r="N23" i="113"/>
  <c r="M23" i="113"/>
  <c r="L23" i="113"/>
  <c r="K23" i="113"/>
  <c r="J23" i="113"/>
  <c r="I23" i="113"/>
  <c r="AO22" i="113"/>
  <c r="AB21" i="110" s="1"/>
  <c r="AN22" i="113"/>
  <c r="AA21" i="110" s="1"/>
  <c r="AO21" i="113"/>
  <c r="AB20" i="110" s="1"/>
  <c r="AN21" i="113"/>
  <c r="AA20" i="110" s="1"/>
  <c r="AO20" i="113"/>
  <c r="AB19" i="110" s="1"/>
  <c r="AN20" i="113"/>
  <c r="AA19" i="110" s="1"/>
  <c r="AO19" i="113"/>
  <c r="AB18" i="110" s="1"/>
  <c r="AN19" i="113"/>
  <c r="AA18" i="110" s="1"/>
  <c r="AO18" i="113"/>
  <c r="AB17" i="110" s="1"/>
  <c r="AN18" i="113"/>
  <c r="AA17" i="110" s="1"/>
  <c r="AO17" i="113"/>
  <c r="AB16" i="110" s="1"/>
  <c r="AN17" i="113"/>
  <c r="AA16" i="110" s="1"/>
  <c r="AO16" i="113"/>
  <c r="AB15" i="110" s="1"/>
  <c r="AN16" i="113"/>
  <c r="AA15" i="110" s="1"/>
  <c r="AO15" i="113"/>
  <c r="AB14" i="110" s="1"/>
  <c r="AN15" i="113"/>
  <c r="AA14" i="110" s="1"/>
  <c r="AO14" i="113"/>
  <c r="AB13" i="110" s="1"/>
  <c r="AN14" i="113"/>
  <c r="AA13" i="110" s="1"/>
  <c r="AO13" i="113"/>
  <c r="AB12" i="110" s="1"/>
  <c r="AN13" i="113"/>
  <c r="AA12" i="110" s="1"/>
  <c r="AO12" i="113"/>
  <c r="AB11" i="110" s="1"/>
  <c r="AN12" i="113"/>
  <c r="AA11" i="110" s="1"/>
  <c r="AM11" i="113"/>
  <c r="AL11" i="113"/>
  <c r="AK11" i="113"/>
  <c r="AJ11" i="113"/>
  <c r="AI11" i="113"/>
  <c r="AH11" i="113"/>
  <c r="AG11" i="113"/>
  <c r="AF11" i="113"/>
  <c r="AE11" i="113"/>
  <c r="AD11" i="113"/>
  <c r="AC11" i="113"/>
  <c r="AB11" i="113"/>
  <c r="AA11" i="113"/>
  <c r="Z11" i="113"/>
  <c r="Y11" i="113"/>
  <c r="X11" i="113"/>
  <c r="W11" i="113"/>
  <c r="V11" i="113"/>
  <c r="U11" i="113"/>
  <c r="T11" i="113"/>
  <c r="S11" i="113"/>
  <c r="R11" i="113"/>
  <c r="Q11" i="113"/>
  <c r="P11" i="113"/>
  <c r="O11" i="113"/>
  <c r="N11" i="113"/>
  <c r="M11" i="113"/>
  <c r="L11" i="113"/>
  <c r="K11" i="113"/>
  <c r="J11" i="113"/>
  <c r="I11" i="113"/>
  <c r="H11" i="113"/>
  <c r="AO10" i="113"/>
  <c r="AB9" i="110" s="1"/>
  <c r="AN10" i="113"/>
  <c r="AA9" i="110" s="1"/>
  <c r="AO9" i="113"/>
  <c r="AB8" i="110" s="1"/>
  <c r="AN9" i="113"/>
  <c r="AA8" i="110" s="1"/>
  <c r="AO8" i="113"/>
  <c r="AB7" i="110" s="1"/>
  <c r="AN8" i="113"/>
  <c r="AA7" i="110" s="1"/>
  <c r="AO7" i="113"/>
  <c r="AB6" i="110" s="1"/>
  <c r="AN7" i="113"/>
  <c r="AA6" i="110" s="1"/>
  <c r="AO6" i="113"/>
  <c r="AB5" i="110" s="1"/>
  <c r="AN6" i="113"/>
  <c r="AA5" i="110" s="1"/>
  <c r="AO5" i="113"/>
  <c r="AN5" i="113"/>
  <c r="AA4" i="110" s="1"/>
  <c r="AM148" i="112"/>
  <c r="AL148" i="112"/>
  <c r="AK148" i="112"/>
  <c r="AJ148" i="112"/>
  <c r="AI148" i="112"/>
  <c r="AH148" i="112"/>
  <c r="AG148" i="112"/>
  <c r="AF148" i="112"/>
  <c r="AE148" i="112"/>
  <c r="AD148" i="112"/>
  <c r="AC148" i="112"/>
  <c r="AB148" i="112"/>
  <c r="AA148" i="112"/>
  <c r="Z148" i="112"/>
  <c r="Y148" i="112"/>
  <c r="X148" i="112"/>
  <c r="W148" i="112"/>
  <c r="V148" i="112"/>
  <c r="U148" i="112"/>
  <c r="T148" i="112"/>
  <c r="S148" i="112"/>
  <c r="R148" i="112"/>
  <c r="Q148" i="112"/>
  <c r="P148" i="112"/>
  <c r="O148" i="112"/>
  <c r="N148" i="112"/>
  <c r="M148" i="112"/>
  <c r="L148" i="112"/>
  <c r="K148" i="112"/>
  <c r="J148" i="112"/>
  <c r="I148" i="112"/>
  <c r="AO147" i="112"/>
  <c r="Z146" i="110" s="1"/>
  <c r="AN147" i="112"/>
  <c r="Y146" i="110" s="1"/>
  <c r="AO146" i="112"/>
  <c r="Z145" i="110" s="1"/>
  <c r="AN146" i="112"/>
  <c r="Y145" i="110" s="1"/>
  <c r="AO145" i="112"/>
  <c r="Z144" i="110" s="1"/>
  <c r="AN145" i="112"/>
  <c r="Y144" i="110" s="1"/>
  <c r="AO144" i="112"/>
  <c r="Z143" i="110" s="1"/>
  <c r="AN144" i="112"/>
  <c r="Y143" i="110" s="1"/>
  <c r="AO143" i="112"/>
  <c r="Z142" i="110" s="1"/>
  <c r="AN143" i="112"/>
  <c r="Y142" i="110" s="1"/>
  <c r="AO142" i="112"/>
  <c r="Z141" i="110" s="1"/>
  <c r="AN142" i="112"/>
  <c r="Y141" i="110" s="1"/>
  <c r="AO141" i="112"/>
  <c r="Z140" i="110" s="1"/>
  <c r="AN141" i="112"/>
  <c r="Y140" i="110" s="1"/>
  <c r="AO140" i="112"/>
  <c r="Z139" i="110" s="1"/>
  <c r="AN140" i="112"/>
  <c r="Y139" i="110" s="1"/>
  <c r="AO139" i="112"/>
  <c r="Z138" i="110" s="1"/>
  <c r="AN139" i="112"/>
  <c r="Y138" i="110" s="1"/>
  <c r="AO138" i="112"/>
  <c r="Z137" i="110" s="1"/>
  <c r="AN138" i="112"/>
  <c r="Y137" i="110" s="1"/>
  <c r="AO137" i="112"/>
  <c r="Z136" i="110" s="1"/>
  <c r="AN137" i="112"/>
  <c r="Y136" i="110" s="1"/>
  <c r="AO136" i="112"/>
  <c r="Z135" i="110" s="1"/>
  <c r="AN136" i="112"/>
  <c r="Y135" i="110" s="1"/>
  <c r="AO135" i="112"/>
  <c r="Z134" i="110" s="1"/>
  <c r="AN135" i="112"/>
  <c r="Y134" i="110" s="1"/>
  <c r="AO134" i="112"/>
  <c r="Z133" i="110" s="1"/>
  <c r="AN134" i="112"/>
  <c r="Y133" i="110" s="1"/>
  <c r="AO133" i="112"/>
  <c r="Z132" i="110" s="1"/>
  <c r="AN133" i="112"/>
  <c r="Y132" i="110" s="1"/>
  <c r="AO132" i="112"/>
  <c r="Z131" i="110" s="1"/>
  <c r="AN132" i="112"/>
  <c r="Y131" i="110" s="1"/>
  <c r="AO131" i="112"/>
  <c r="Z130" i="110" s="1"/>
  <c r="AN131" i="112"/>
  <c r="Y130" i="110" s="1"/>
  <c r="AO130" i="112"/>
  <c r="Z129" i="110" s="1"/>
  <c r="AN130" i="112"/>
  <c r="Y129" i="110" s="1"/>
  <c r="AO129" i="112"/>
  <c r="Z128" i="110" s="1"/>
  <c r="AN129" i="112"/>
  <c r="Y128" i="110" s="1"/>
  <c r="AO128" i="112"/>
  <c r="Z127" i="110" s="1"/>
  <c r="AN128" i="112"/>
  <c r="Y127" i="110" s="1"/>
  <c r="AO127" i="112"/>
  <c r="Z126" i="110" s="1"/>
  <c r="AN127" i="112"/>
  <c r="Y126" i="110" s="1"/>
  <c r="AO126" i="112"/>
  <c r="Z125" i="110" s="1"/>
  <c r="AN126" i="112"/>
  <c r="Y125" i="110" s="1"/>
  <c r="AO125" i="112"/>
  <c r="Z124" i="110" s="1"/>
  <c r="AN125" i="112"/>
  <c r="Y124" i="110" s="1"/>
  <c r="AO124" i="112"/>
  <c r="Z123" i="110" s="1"/>
  <c r="AN124" i="112"/>
  <c r="Y123" i="110" s="1"/>
  <c r="AO123" i="112"/>
  <c r="Z122" i="110" s="1"/>
  <c r="AN123" i="112"/>
  <c r="Y122" i="110" s="1"/>
  <c r="AO122" i="112"/>
  <c r="Z121" i="110" s="1"/>
  <c r="AN122" i="112"/>
  <c r="Y121" i="110" s="1"/>
  <c r="AO121" i="112"/>
  <c r="Z120" i="110" s="1"/>
  <c r="AN121" i="112"/>
  <c r="Y120" i="110" s="1"/>
  <c r="AO120" i="112"/>
  <c r="Z119" i="110" s="1"/>
  <c r="AN120" i="112"/>
  <c r="Y119" i="110" s="1"/>
  <c r="AO119" i="112"/>
  <c r="Z118" i="110" s="1"/>
  <c r="AN119" i="112"/>
  <c r="Y118" i="110" s="1"/>
  <c r="AO118" i="112"/>
  <c r="Z117" i="110" s="1"/>
  <c r="AN118" i="112"/>
  <c r="Y117" i="110" s="1"/>
  <c r="AO117" i="112"/>
  <c r="AN117" i="112"/>
  <c r="Y116" i="110" s="1"/>
  <c r="AM115" i="112"/>
  <c r="AL115" i="112"/>
  <c r="AK115" i="112"/>
  <c r="AJ115" i="112"/>
  <c r="AI115" i="112"/>
  <c r="AH115" i="112"/>
  <c r="AG115" i="112"/>
  <c r="AF115" i="112"/>
  <c r="AE115" i="112"/>
  <c r="AD115" i="112"/>
  <c r="AC115" i="112"/>
  <c r="AB115" i="112"/>
  <c r="Z115" i="112"/>
  <c r="Y115" i="112"/>
  <c r="X115" i="112"/>
  <c r="W115" i="112"/>
  <c r="V115" i="112"/>
  <c r="U115" i="112"/>
  <c r="T115" i="112"/>
  <c r="S115" i="112"/>
  <c r="R115" i="112"/>
  <c r="Q115" i="112"/>
  <c r="P115" i="112"/>
  <c r="O115" i="112"/>
  <c r="N115" i="112"/>
  <c r="M115" i="112"/>
  <c r="L115" i="112"/>
  <c r="K115" i="112"/>
  <c r="J115" i="112"/>
  <c r="I115" i="112"/>
  <c r="AO114" i="112"/>
  <c r="Z113" i="110" s="1"/>
  <c r="AO113" i="112"/>
  <c r="Z112" i="110" s="1"/>
  <c r="AO112" i="112"/>
  <c r="Z111" i="110" s="1"/>
  <c r="AO111" i="112"/>
  <c r="Z110" i="110" s="1"/>
  <c r="AO110" i="112"/>
  <c r="Z109" i="110" s="1"/>
  <c r="AO109" i="112"/>
  <c r="Z108" i="110" s="1"/>
  <c r="AO108" i="112"/>
  <c r="Z107" i="110" s="1"/>
  <c r="AO107" i="112"/>
  <c r="Z106" i="110" s="1"/>
  <c r="AO106" i="112"/>
  <c r="Z105" i="110" s="1"/>
  <c r="AO105" i="112"/>
  <c r="Z104" i="110" s="1"/>
  <c r="AO104" i="112"/>
  <c r="Z103" i="110" s="1"/>
  <c r="AO103" i="112"/>
  <c r="Z102" i="110" s="1"/>
  <c r="AO102" i="112"/>
  <c r="Z101" i="110" s="1"/>
  <c r="AO101" i="112"/>
  <c r="Z100" i="110" s="1"/>
  <c r="AO100" i="112"/>
  <c r="Z99" i="110" s="1"/>
  <c r="AO99" i="112"/>
  <c r="Z98" i="110" s="1"/>
  <c r="AO98" i="112"/>
  <c r="Z97" i="110" s="1"/>
  <c r="AO97" i="112"/>
  <c r="Z96" i="110" s="1"/>
  <c r="AO96" i="112"/>
  <c r="Z95" i="110" s="1"/>
  <c r="AO95" i="112"/>
  <c r="Z94" i="110" s="1"/>
  <c r="AO94" i="112"/>
  <c r="AM93" i="112"/>
  <c r="AL93" i="112"/>
  <c r="AK93" i="112"/>
  <c r="AJ93" i="112"/>
  <c r="AI93" i="112"/>
  <c r="AH93" i="112"/>
  <c r="AG93" i="112"/>
  <c r="AF93" i="112"/>
  <c r="AE93" i="112"/>
  <c r="AD93" i="112"/>
  <c r="AC93" i="112"/>
  <c r="AB93" i="112"/>
  <c r="AA93" i="112"/>
  <c r="Z93" i="112"/>
  <c r="Y93" i="112"/>
  <c r="X93" i="112"/>
  <c r="W93" i="112"/>
  <c r="V93" i="112"/>
  <c r="U93" i="112"/>
  <c r="T93" i="112"/>
  <c r="S93" i="112"/>
  <c r="R93" i="112"/>
  <c r="Q93" i="112"/>
  <c r="P93" i="112"/>
  <c r="O93" i="112"/>
  <c r="N93" i="112"/>
  <c r="M93" i="112"/>
  <c r="L93" i="112"/>
  <c r="K93" i="112"/>
  <c r="J93" i="112"/>
  <c r="I93" i="112"/>
  <c r="AO92" i="112"/>
  <c r="Z91" i="110" s="1"/>
  <c r="AO91" i="112"/>
  <c r="Z90" i="110" s="1"/>
  <c r="AO90" i="112"/>
  <c r="Z89" i="110" s="1"/>
  <c r="AO89" i="112"/>
  <c r="Z88" i="110" s="1"/>
  <c r="AO88" i="112"/>
  <c r="Z87" i="110" s="1"/>
  <c r="AO87" i="112"/>
  <c r="Z86" i="110" s="1"/>
  <c r="AO86" i="112"/>
  <c r="Z85" i="110" s="1"/>
  <c r="AO85" i="112"/>
  <c r="Z84" i="110" s="1"/>
  <c r="AO84" i="112"/>
  <c r="Z83" i="110" s="1"/>
  <c r="AO83" i="112"/>
  <c r="Z82" i="110" s="1"/>
  <c r="AO82" i="112"/>
  <c r="Z81" i="110" s="1"/>
  <c r="AO81" i="112"/>
  <c r="Z80" i="110" s="1"/>
  <c r="AO80" i="112"/>
  <c r="Z79" i="110" s="1"/>
  <c r="AO79" i="112"/>
  <c r="Z78" i="110" s="1"/>
  <c r="AO78" i="112"/>
  <c r="Z77" i="110" s="1"/>
  <c r="AO77" i="112"/>
  <c r="AM76" i="112"/>
  <c r="AL76" i="112"/>
  <c r="AK76" i="112"/>
  <c r="AJ76" i="112"/>
  <c r="AI76" i="112"/>
  <c r="AH76" i="112"/>
  <c r="AG76" i="112"/>
  <c r="AF76" i="112"/>
  <c r="AE76" i="112"/>
  <c r="AD76" i="112"/>
  <c r="AC76" i="112"/>
  <c r="AB76" i="112"/>
  <c r="AA76" i="112"/>
  <c r="Z76" i="112"/>
  <c r="Y76" i="112"/>
  <c r="X76" i="112"/>
  <c r="AO75" i="112"/>
  <c r="Z74" i="110" s="1"/>
  <c r="AO74" i="112"/>
  <c r="AM73" i="112"/>
  <c r="AL73" i="112"/>
  <c r="AK73" i="112"/>
  <c r="AJ73" i="112"/>
  <c r="AI73" i="112"/>
  <c r="AH73" i="112"/>
  <c r="AG73" i="112"/>
  <c r="AF73" i="112"/>
  <c r="AE73" i="112"/>
  <c r="AD73" i="112"/>
  <c r="AC73" i="112"/>
  <c r="AB73" i="112"/>
  <c r="AA73" i="112"/>
  <c r="Z73" i="112"/>
  <c r="Y73" i="112"/>
  <c r="X73" i="112"/>
  <c r="W73" i="112"/>
  <c r="V73" i="112"/>
  <c r="U73" i="112"/>
  <c r="T73" i="112"/>
  <c r="S73" i="112"/>
  <c r="R73" i="112"/>
  <c r="Q73" i="112"/>
  <c r="P73" i="112"/>
  <c r="O73" i="112"/>
  <c r="N73" i="112"/>
  <c r="M73" i="112"/>
  <c r="L73" i="112"/>
  <c r="K73" i="112"/>
  <c r="J73" i="112"/>
  <c r="I73" i="112"/>
  <c r="AO72" i="112"/>
  <c r="Z71" i="110" s="1"/>
  <c r="AN72" i="112"/>
  <c r="Y71" i="110" s="1"/>
  <c r="AO71" i="112"/>
  <c r="AN71" i="112"/>
  <c r="Y70" i="110" s="1"/>
  <c r="AM70" i="112"/>
  <c r="AL70" i="112"/>
  <c r="AK70" i="112"/>
  <c r="AJ70" i="112"/>
  <c r="AI70" i="112"/>
  <c r="AH70" i="112"/>
  <c r="AG70" i="112"/>
  <c r="AF70" i="112"/>
  <c r="AE70" i="112"/>
  <c r="AD70" i="112"/>
  <c r="AC70" i="112"/>
  <c r="AB70" i="112"/>
  <c r="AA70" i="112"/>
  <c r="Z70" i="112"/>
  <c r="Y70" i="112"/>
  <c r="X70" i="112"/>
  <c r="W70" i="112"/>
  <c r="V70" i="112"/>
  <c r="U70" i="112"/>
  <c r="T70" i="112"/>
  <c r="S70" i="112"/>
  <c r="R70" i="112"/>
  <c r="Q70" i="112"/>
  <c r="P70" i="112"/>
  <c r="O70" i="112"/>
  <c r="N70" i="112"/>
  <c r="M70" i="112"/>
  <c r="L70" i="112"/>
  <c r="K70" i="112"/>
  <c r="J70" i="112"/>
  <c r="I70" i="112"/>
  <c r="AO69" i="112"/>
  <c r="Z68" i="110" s="1"/>
  <c r="AN69" i="112"/>
  <c r="Y68" i="110" s="1"/>
  <c r="AO68" i="112"/>
  <c r="Z67" i="110" s="1"/>
  <c r="AN68" i="112"/>
  <c r="Y67" i="110" s="1"/>
  <c r="AO67" i="112"/>
  <c r="Z66" i="110" s="1"/>
  <c r="AN67" i="112"/>
  <c r="Y66" i="110" s="1"/>
  <c r="AO66" i="112"/>
  <c r="Z65" i="110" s="1"/>
  <c r="AN66" i="112"/>
  <c r="Y65" i="110" s="1"/>
  <c r="AO65" i="112"/>
  <c r="Z64" i="110" s="1"/>
  <c r="AN65" i="112"/>
  <c r="Y64" i="110" s="1"/>
  <c r="AO64" i="112"/>
  <c r="Z63" i="110" s="1"/>
  <c r="AN64" i="112"/>
  <c r="Y63" i="110" s="1"/>
  <c r="AO63" i="112"/>
  <c r="AN63" i="112"/>
  <c r="Y62" i="110" s="1"/>
  <c r="AM62" i="112"/>
  <c r="AL62" i="112"/>
  <c r="AK62" i="112"/>
  <c r="AJ62" i="112"/>
  <c r="AI62" i="112"/>
  <c r="AH62" i="112"/>
  <c r="AG62" i="112"/>
  <c r="AF62" i="112"/>
  <c r="AE62" i="112"/>
  <c r="AD62" i="112"/>
  <c r="AC62" i="112"/>
  <c r="AB62" i="112"/>
  <c r="AA62" i="112"/>
  <c r="Z62" i="112"/>
  <c r="Y62" i="112"/>
  <c r="X62" i="112"/>
  <c r="W62" i="112"/>
  <c r="V62" i="112"/>
  <c r="U62" i="112"/>
  <c r="T62" i="112"/>
  <c r="S62" i="112"/>
  <c r="R62" i="112"/>
  <c r="Q62" i="112"/>
  <c r="P62" i="112"/>
  <c r="O62" i="112"/>
  <c r="N62" i="112"/>
  <c r="M62" i="112"/>
  <c r="L62" i="112"/>
  <c r="K62" i="112"/>
  <c r="J62" i="112"/>
  <c r="I62" i="112"/>
  <c r="AO61" i="112"/>
  <c r="Z60" i="110" s="1"/>
  <c r="AN61" i="112"/>
  <c r="Y60" i="110" s="1"/>
  <c r="AO60" i="112"/>
  <c r="AN60" i="112"/>
  <c r="Y59" i="110" s="1"/>
  <c r="AM59" i="112"/>
  <c r="AL59" i="112"/>
  <c r="AK59" i="112"/>
  <c r="AJ59" i="112"/>
  <c r="AI59" i="112"/>
  <c r="AH59" i="112"/>
  <c r="AG59" i="112"/>
  <c r="AF59" i="112"/>
  <c r="AE59" i="112"/>
  <c r="AD59" i="112"/>
  <c r="AC59" i="112"/>
  <c r="AB59" i="112"/>
  <c r="AA59" i="112"/>
  <c r="Z59" i="112"/>
  <c r="Y59" i="112"/>
  <c r="X59" i="112"/>
  <c r="W59" i="112"/>
  <c r="V59" i="112"/>
  <c r="U59" i="112"/>
  <c r="T59" i="112"/>
  <c r="S59" i="112"/>
  <c r="R59" i="112"/>
  <c r="Q59" i="112"/>
  <c r="P59" i="112"/>
  <c r="O59" i="112"/>
  <c r="N59" i="112"/>
  <c r="M59" i="112"/>
  <c r="L59" i="112"/>
  <c r="K59" i="112"/>
  <c r="J59" i="112"/>
  <c r="I59" i="112"/>
  <c r="AO58" i="112"/>
  <c r="Z57" i="110" s="1"/>
  <c r="AN58" i="112"/>
  <c r="Y57" i="110" s="1"/>
  <c r="AO57" i="112"/>
  <c r="Z56" i="110" s="1"/>
  <c r="AN57" i="112"/>
  <c r="Y56" i="110" s="1"/>
  <c r="AO56" i="112"/>
  <c r="Z55" i="110" s="1"/>
  <c r="AN56" i="112"/>
  <c r="Y55" i="110" s="1"/>
  <c r="AO55" i="112"/>
  <c r="Z54" i="110" s="1"/>
  <c r="AN55" i="112"/>
  <c r="Y54" i="110" s="1"/>
  <c r="AO54" i="112"/>
  <c r="Z53" i="110" s="1"/>
  <c r="AN54" i="112"/>
  <c r="Y53" i="110" s="1"/>
  <c r="AO53" i="112"/>
  <c r="AN53" i="112"/>
  <c r="Y52" i="110" s="1"/>
  <c r="AM52" i="112"/>
  <c r="AL52" i="112"/>
  <c r="AK52" i="112"/>
  <c r="AJ52" i="112"/>
  <c r="AI52" i="112"/>
  <c r="AH52" i="112"/>
  <c r="AG52" i="112"/>
  <c r="AF52" i="112"/>
  <c r="AE52" i="112"/>
  <c r="AD52" i="112"/>
  <c r="AC52" i="112"/>
  <c r="AB52" i="112"/>
  <c r="AA52" i="112"/>
  <c r="Z52" i="112"/>
  <c r="Y52" i="112"/>
  <c r="X52" i="112"/>
  <c r="W52" i="112"/>
  <c r="V52" i="112"/>
  <c r="U52" i="112"/>
  <c r="T52" i="112"/>
  <c r="S52" i="112"/>
  <c r="R52" i="112"/>
  <c r="Q52" i="112"/>
  <c r="P52" i="112"/>
  <c r="O52" i="112"/>
  <c r="N52" i="112"/>
  <c r="M52" i="112"/>
  <c r="L52" i="112"/>
  <c r="K52" i="112"/>
  <c r="J52" i="112"/>
  <c r="I52" i="112"/>
  <c r="AO51" i="112"/>
  <c r="Z50" i="110" s="1"/>
  <c r="AN51" i="112"/>
  <c r="Y50" i="110" s="1"/>
  <c r="AO50" i="112"/>
  <c r="Z49" i="110" s="1"/>
  <c r="AN50" i="112"/>
  <c r="Y49" i="110" s="1"/>
  <c r="AO49" i="112"/>
  <c r="Z48" i="110" s="1"/>
  <c r="AN49" i="112"/>
  <c r="Y48" i="110" s="1"/>
  <c r="AO48" i="112"/>
  <c r="Z47" i="110" s="1"/>
  <c r="AN48" i="112"/>
  <c r="Y47" i="110" s="1"/>
  <c r="AO47" i="112"/>
  <c r="Z46" i="110" s="1"/>
  <c r="AN47" i="112"/>
  <c r="Y46" i="110" s="1"/>
  <c r="AO46" i="112"/>
  <c r="Z45" i="110" s="1"/>
  <c r="AN46" i="112"/>
  <c r="Y45" i="110" s="1"/>
  <c r="AO45" i="112"/>
  <c r="Z44" i="110" s="1"/>
  <c r="AN45" i="112"/>
  <c r="Y44" i="110" s="1"/>
  <c r="AO44" i="112"/>
  <c r="Z43" i="110" s="1"/>
  <c r="AN44" i="112"/>
  <c r="Y43" i="110" s="1"/>
  <c r="AO43" i="112"/>
  <c r="Z42" i="110" s="1"/>
  <c r="AN43" i="112"/>
  <c r="Y42" i="110" s="1"/>
  <c r="AO42" i="112"/>
  <c r="Z41" i="110" s="1"/>
  <c r="AN42" i="112"/>
  <c r="Y41" i="110" s="1"/>
  <c r="AO41" i="112"/>
  <c r="Z40" i="110" s="1"/>
  <c r="AN41" i="112"/>
  <c r="Y40" i="110" s="1"/>
  <c r="AM40" i="112"/>
  <c r="AL40" i="112"/>
  <c r="AK40" i="112"/>
  <c r="AJ40" i="112"/>
  <c r="AI40" i="112"/>
  <c r="AH40" i="112"/>
  <c r="AG40" i="112"/>
  <c r="AF40" i="112"/>
  <c r="AE40" i="112"/>
  <c r="AD40" i="112"/>
  <c r="AC40" i="112"/>
  <c r="Y40" i="112"/>
  <c r="X40" i="112"/>
  <c r="W40" i="112"/>
  <c r="V40" i="112"/>
  <c r="U40" i="112"/>
  <c r="T40" i="112"/>
  <c r="S40" i="112"/>
  <c r="R40" i="112"/>
  <c r="Q40" i="112"/>
  <c r="P40" i="112"/>
  <c r="O40" i="112"/>
  <c r="N40" i="112"/>
  <c r="M40" i="112"/>
  <c r="L40" i="112"/>
  <c r="K40" i="112"/>
  <c r="J40" i="112"/>
  <c r="I40" i="112"/>
  <c r="AO39" i="112"/>
  <c r="Z38" i="110" s="1"/>
  <c r="AN39" i="112"/>
  <c r="Y38" i="110" s="1"/>
  <c r="AO38" i="112"/>
  <c r="Z37" i="110" s="1"/>
  <c r="AN38" i="112"/>
  <c r="Y37" i="110" s="1"/>
  <c r="AO37" i="112"/>
  <c r="Z36" i="110" s="1"/>
  <c r="AN37" i="112"/>
  <c r="Y36" i="110" s="1"/>
  <c r="AO36" i="112"/>
  <c r="Z35" i="110" s="1"/>
  <c r="AN36" i="112"/>
  <c r="Y35" i="110" s="1"/>
  <c r="AM35" i="112"/>
  <c r="AL35" i="112"/>
  <c r="AK35" i="112"/>
  <c r="AJ35" i="112"/>
  <c r="AI35" i="112"/>
  <c r="AH35" i="112"/>
  <c r="AG35" i="112"/>
  <c r="AF35" i="112"/>
  <c r="AE35" i="112"/>
  <c r="AD35" i="112"/>
  <c r="AC35" i="112"/>
  <c r="AB35" i="112"/>
  <c r="AA35" i="112"/>
  <c r="Z35" i="112"/>
  <c r="Y35" i="112"/>
  <c r="X35" i="112"/>
  <c r="W35" i="112"/>
  <c r="V35" i="112"/>
  <c r="U35" i="112"/>
  <c r="T35" i="112"/>
  <c r="S35" i="112"/>
  <c r="R35" i="112"/>
  <c r="Q35" i="112"/>
  <c r="P35" i="112"/>
  <c r="O35" i="112"/>
  <c r="N35" i="112"/>
  <c r="M35" i="112"/>
  <c r="L35" i="112"/>
  <c r="K35" i="112"/>
  <c r="J35" i="112"/>
  <c r="I35" i="112"/>
  <c r="AO34" i="112"/>
  <c r="Z33" i="110" s="1"/>
  <c r="AN34" i="112"/>
  <c r="Y33" i="110" s="1"/>
  <c r="AO33" i="112"/>
  <c r="Z32" i="110" s="1"/>
  <c r="AN33" i="112"/>
  <c r="Y32" i="110" s="1"/>
  <c r="AO32" i="112"/>
  <c r="Z31" i="110" s="1"/>
  <c r="AN32" i="112"/>
  <c r="Y31" i="110" s="1"/>
  <c r="AO31" i="112"/>
  <c r="Z30" i="110" s="1"/>
  <c r="AN31" i="112"/>
  <c r="Y30" i="110" s="1"/>
  <c r="AO30" i="112"/>
  <c r="Z29" i="110" s="1"/>
  <c r="AN30" i="112"/>
  <c r="Y29" i="110" s="1"/>
  <c r="AO29" i="112"/>
  <c r="Z28" i="110" s="1"/>
  <c r="AN29" i="112"/>
  <c r="Y28" i="110" s="1"/>
  <c r="AO28" i="112"/>
  <c r="Z27" i="110" s="1"/>
  <c r="AN28" i="112"/>
  <c r="Y27" i="110" s="1"/>
  <c r="AO27" i="112"/>
  <c r="Z26" i="110" s="1"/>
  <c r="AN27" i="112"/>
  <c r="Y26" i="110" s="1"/>
  <c r="AO26" i="112"/>
  <c r="Z25" i="110" s="1"/>
  <c r="AN26" i="112"/>
  <c r="Y25" i="110" s="1"/>
  <c r="AO25" i="112"/>
  <c r="Z24" i="110" s="1"/>
  <c r="AN25" i="112"/>
  <c r="Y24" i="110" s="1"/>
  <c r="AO24" i="112"/>
  <c r="AN24" i="112"/>
  <c r="Y23" i="110" s="1"/>
  <c r="AM23" i="112"/>
  <c r="AL23" i="112"/>
  <c r="AK23" i="112"/>
  <c r="AJ23" i="112"/>
  <c r="AI23" i="112"/>
  <c r="AH23" i="112"/>
  <c r="AG23" i="112"/>
  <c r="AF23" i="112"/>
  <c r="AE23" i="112"/>
  <c r="AD23" i="112"/>
  <c r="AC23" i="112"/>
  <c r="AB23" i="112"/>
  <c r="AA23" i="112"/>
  <c r="Z23" i="112"/>
  <c r="Y23" i="112"/>
  <c r="X23" i="112"/>
  <c r="W23" i="112"/>
  <c r="V23" i="112"/>
  <c r="U23" i="112"/>
  <c r="T23" i="112"/>
  <c r="S23" i="112"/>
  <c r="R23" i="112"/>
  <c r="Q23" i="112"/>
  <c r="P23" i="112"/>
  <c r="O23" i="112"/>
  <c r="N23" i="112"/>
  <c r="M23" i="112"/>
  <c r="L23" i="112"/>
  <c r="K23" i="112"/>
  <c r="J23" i="112"/>
  <c r="I23" i="112"/>
  <c r="AO22" i="112"/>
  <c r="Z21" i="110" s="1"/>
  <c r="AN22" i="112"/>
  <c r="Y21" i="110" s="1"/>
  <c r="AO21" i="112"/>
  <c r="Z20" i="110" s="1"/>
  <c r="AN21" i="112"/>
  <c r="Y20" i="110" s="1"/>
  <c r="AO20" i="112"/>
  <c r="Z19" i="110" s="1"/>
  <c r="AN20" i="112"/>
  <c r="Y19" i="110" s="1"/>
  <c r="AO19" i="112"/>
  <c r="Z18" i="110" s="1"/>
  <c r="AN19" i="112"/>
  <c r="Y18" i="110" s="1"/>
  <c r="AO18" i="112"/>
  <c r="Z17" i="110" s="1"/>
  <c r="AN18" i="112"/>
  <c r="Y17" i="110" s="1"/>
  <c r="AO17" i="112"/>
  <c r="Z16" i="110" s="1"/>
  <c r="AN17" i="112"/>
  <c r="Y16" i="110" s="1"/>
  <c r="AO16" i="112"/>
  <c r="Z15" i="110" s="1"/>
  <c r="AN16" i="112"/>
  <c r="Y15" i="110" s="1"/>
  <c r="AO15" i="112"/>
  <c r="Z14" i="110" s="1"/>
  <c r="AN15" i="112"/>
  <c r="Y14" i="110" s="1"/>
  <c r="AO14" i="112"/>
  <c r="Z13" i="110" s="1"/>
  <c r="AN14" i="112"/>
  <c r="Y13" i="110" s="1"/>
  <c r="AO13" i="112"/>
  <c r="Z12" i="110" s="1"/>
  <c r="AN13" i="112"/>
  <c r="Y12" i="110" s="1"/>
  <c r="AO12" i="112"/>
  <c r="AN12" i="112"/>
  <c r="Y11" i="110" s="1"/>
  <c r="AM11" i="112"/>
  <c r="AL11" i="112"/>
  <c r="AK11" i="112"/>
  <c r="AJ11" i="112"/>
  <c r="AI11" i="112"/>
  <c r="AH11" i="112"/>
  <c r="AG11" i="112"/>
  <c r="AF11" i="112"/>
  <c r="AE11" i="112"/>
  <c r="AD11" i="112"/>
  <c r="AC11" i="112"/>
  <c r="AB11" i="112"/>
  <c r="AA11" i="112"/>
  <c r="Z11" i="112"/>
  <c r="Y11" i="112"/>
  <c r="X11" i="112"/>
  <c r="W11" i="112"/>
  <c r="V11" i="112"/>
  <c r="U11" i="112"/>
  <c r="T11" i="112"/>
  <c r="S11" i="112"/>
  <c r="R11" i="112"/>
  <c r="Q11" i="112"/>
  <c r="P11" i="112"/>
  <c r="O11" i="112"/>
  <c r="N11" i="112"/>
  <c r="M11" i="112"/>
  <c r="L11" i="112"/>
  <c r="K11" i="112"/>
  <c r="J11" i="112"/>
  <c r="I11" i="112"/>
  <c r="H11" i="112"/>
  <c r="AO10" i="112"/>
  <c r="Z9" i="110" s="1"/>
  <c r="AN10" i="112"/>
  <c r="Y9" i="110" s="1"/>
  <c r="AO9" i="112"/>
  <c r="Z8" i="110" s="1"/>
  <c r="AN9" i="112"/>
  <c r="Y8" i="110" s="1"/>
  <c r="AO8" i="112"/>
  <c r="Z7" i="110" s="1"/>
  <c r="AN8" i="112"/>
  <c r="Y7" i="110" s="1"/>
  <c r="AO7" i="112"/>
  <c r="Z6" i="110" s="1"/>
  <c r="AN7" i="112"/>
  <c r="Y6" i="110" s="1"/>
  <c r="AO6" i="112"/>
  <c r="Z5" i="110" s="1"/>
  <c r="AN6" i="112"/>
  <c r="Y5" i="110" s="1"/>
  <c r="AO5" i="112"/>
  <c r="AN5" i="112"/>
  <c r="Y4" i="110" s="1"/>
  <c r="AO35" i="112" l="1"/>
  <c r="AO73" i="112"/>
  <c r="AN73" i="112" s="1"/>
  <c r="Y72" i="110" s="1"/>
  <c r="AO62" i="112"/>
  <c r="AN62" i="112" s="1"/>
  <c r="Y61" i="110" s="1"/>
  <c r="Z116" i="115"/>
  <c r="Z149" i="115" s="1"/>
  <c r="AD116" i="115"/>
  <c r="AD149" i="115" s="1"/>
  <c r="X116" i="112"/>
  <c r="X149" i="112" s="1"/>
  <c r="X116" i="113"/>
  <c r="X149" i="113" s="1"/>
  <c r="AC116" i="112"/>
  <c r="AC149" i="112" s="1"/>
  <c r="Y116" i="113"/>
  <c r="Y149" i="113" s="1"/>
  <c r="AC116" i="113"/>
  <c r="AC149" i="113" s="1"/>
  <c r="AA116" i="115"/>
  <c r="AO59" i="112"/>
  <c r="Z58" i="110" s="1"/>
  <c r="Z116" i="112"/>
  <c r="Z149" i="112" s="1"/>
  <c r="AD116" i="112"/>
  <c r="AD149" i="112" s="1"/>
  <c r="Z116" i="113"/>
  <c r="Z149" i="113" s="1"/>
  <c r="AD116" i="113"/>
  <c r="AD149" i="113" s="1"/>
  <c r="X116" i="115"/>
  <c r="X149" i="115" s="1"/>
  <c r="AB116" i="115"/>
  <c r="AB149" i="115" s="1"/>
  <c r="AB116" i="112"/>
  <c r="AB149" i="112" s="1"/>
  <c r="AA116" i="112"/>
  <c r="AA149" i="112" s="1"/>
  <c r="AA116" i="113"/>
  <c r="AA149" i="113" s="1"/>
  <c r="AE116" i="113"/>
  <c r="AE149" i="113" s="1"/>
  <c r="Y116" i="115"/>
  <c r="Y149" i="115" s="1"/>
  <c r="AC116" i="115"/>
  <c r="AC149" i="115" s="1"/>
  <c r="AO73" i="113"/>
  <c r="AN73" i="113" s="1"/>
  <c r="AA72" i="110" s="1"/>
  <c r="AO52" i="113"/>
  <c r="AN52" i="113" s="1"/>
  <c r="AA51" i="110" s="1"/>
  <c r="AA149" i="115"/>
  <c r="AO148" i="112"/>
  <c r="AN148" i="112" s="1"/>
  <c r="Y147" i="110" s="1"/>
  <c r="AO93" i="113"/>
  <c r="AN93" i="113" s="1"/>
  <c r="AA92" i="110" s="1"/>
  <c r="AO148" i="113"/>
  <c r="AN148" i="113" s="1"/>
  <c r="AA147" i="110" s="1"/>
  <c r="AB116" i="110"/>
  <c r="AO11" i="115"/>
  <c r="Z116" i="110"/>
  <c r="AO76" i="112"/>
  <c r="AN76" i="112" s="1"/>
  <c r="Y75" i="110" s="1"/>
  <c r="AO70" i="112"/>
  <c r="AN70" i="112" s="1"/>
  <c r="Y69" i="110" s="1"/>
  <c r="AO52" i="112"/>
  <c r="AO40" i="112"/>
  <c r="AN35" i="112"/>
  <c r="Y34" i="110" s="1"/>
  <c r="AO23" i="112"/>
  <c r="AN23" i="112" s="1"/>
  <c r="Y22" i="110" s="1"/>
  <c r="L116" i="112"/>
  <c r="L149" i="112" s="1"/>
  <c r="P116" i="112"/>
  <c r="P149" i="112" s="1"/>
  <c r="N116" i="112"/>
  <c r="N149" i="112" s="1"/>
  <c r="R116" i="112"/>
  <c r="R149" i="112" s="1"/>
  <c r="V116" i="112"/>
  <c r="V149" i="112" s="1"/>
  <c r="I116" i="112"/>
  <c r="I149" i="112" s="1"/>
  <c r="M116" i="112"/>
  <c r="M149" i="112" s="1"/>
  <c r="Q116" i="112"/>
  <c r="Q149" i="112" s="1"/>
  <c r="U116" i="112"/>
  <c r="U149" i="112" s="1"/>
  <c r="AO11" i="112"/>
  <c r="Z10" i="110" s="1"/>
  <c r="J116" i="112"/>
  <c r="J149" i="112" s="1"/>
  <c r="T116" i="112"/>
  <c r="T149" i="112" s="1"/>
  <c r="K116" i="112"/>
  <c r="K149" i="112" s="1"/>
  <c r="O116" i="112"/>
  <c r="O149" i="112" s="1"/>
  <c r="S116" i="112"/>
  <c r="S149" i="112" s="1"/>
  <c r="W116" i="112"/>
  <c r="W149" i="112" s="1"/>
  <c r="AO115" i="112"/>
  <c r="Z114" i="110" s="1"/>
  <c r="Z93" i="110"/>
  <c r="AO93" i="112"/>
  <c r="Z76" i="110"/>
  <c r="Z73" i="110"/>
  <c r="Z70" i="110"/>
  <c r="Z62" i="110"/>
  <c r="Z59" i="110"/>
  <c r="Z52" i="110"/>
  <c r="AE116" i="112"/>
  <c r="AE149" i="112" s="1"/>
  <c r="AI116" i="112"/>
  <c r="AI149" i="112" s="1"/>
  <c r="AM116" i="112"/>
  <c r="AM149" i="112" s="1"/>
  <c r="Z23" i="110"/>
  <c r="AF116" i="112"/>
  <c r="AF149" i="112" s="1"/>
  <c r="AH116" i="112"/>
  <c r="AH149" i="112" s="1"/>
  <c r="AL116" i="112"/>
  <c r="AL149" i="112" s="1"/>
  <c r="AG116" i="112"/>
  <c r="AG149" i="112" s="1"/>
  <c r="AK116" i="112"/>
  <c r="AK149" i="112" s="1"/>
  <c r="Z34" i="110"/>
  <c r="AJ116" i="112"/>
  <c r="AJ149" i="112" s="1"/>
  <c r="Z11" i="110"/>
  <c r="AO115" i="113"/>
  <c r="AB114" i="110" s="1"/>
  <c r="AB40" i="110"/>
  <c r="AO40" i="113"/>
  <c r="AO35" i="113"/>
  <c r="AN35" i="113" s="1"/>
  <c r="AA34" i="110" s="1"/>
  <c r="J116" i="113"/>
  <c r="J149" i="113" s="1"/>
  <c r="N116" i="113"/>
  <c r="N149" i="113" s="1"/>
  <c r="R116" i="113"/>
  <c r="R149" i="113" s="1"/>
  <c r="V116" i="113"/>
  <c r="V149" i="113" s="1"/>
  <c r="K116" i="113"/>
  <c r="K149" i="113" s="1"/>
  <c r="O116" i="113"/>
  <c r="O149" i="113" s="1"/>
  <c r="S116" i="113"/>
  <c r="S149" i="113" s="1"/>
  <c r="W116" i="113"/>
  <c r="W149" i="113" s="1"/>
  <c r="U116" i="113"/>
  <c r="U149" i="113" s="1"/>
  <c r="L116" i="113"/>
  <c r="L149" i="113" s="1"/>
  <c r="P116" i="113"/>
  <c r="P149" i="113" s="1"/>
  <c r="T116" i="113"/>
  <c r="T149" i="113" s="1"/>
  <c r="I116" i="113"/>
  <c r="I149" i="113" s="1"/>
  <c r="M116" i="113"/>
  <c r="M149" i="113" s="1"/>
  <c r="Q116" i="113"/>
  <c r="Q149" i="113" s="1"/>
  <c r="AB93" i="110"/>
  <c r="AB92" i="110"/>
  <c r="AB76" i="110"/>
  <c r="AO76" i="113"/>
  <c r="AB73" i="110"/>
  <c r="AB70" i="110"/>
  <c r="AO70" i="113"/>
  <c r="AB62" i="110"/>
  <c r="AO62" i="113"/>
  <c r="AB59" i="110"/>
  <c r="AO59" i="113"/>
  <c r="AB58" i="110" s="1"/>
  <c r="AB53" i="110"/>
  <c r="AK116" i="113"/>
  <c r="AK149" i="113" s="1"/>
  <c r="AB23" i="110"/>
  <c r="AG116" i="113"/>
  <c r="AG149" i="113" s="1"/>
  <c r="AB34" i="110"/>
  <c r="AH116" i="113"/>
  <c r="AH149" i="113" s="1"/>
  <c r="AL116" i="113"/>
  <c r="AL149" i="113" s="1"/>
  <c r="AJ116" i="113"/>
  <c r="AJ149" i="113" s="1"/>
  <c r="AI116" i="113"/>
  <c r="AI149" i="113" s="1"/>
  <c r="AM116" i="113"/>
  <c r="AM149" i="113" s="1"/>
  <c r="AO23" i="113"/>
  <c r="AO148" i="115"/>
  <c r="AO115" i="115"/>
  <c r="AF114" i="110" s="1"/>
  <c r="AF93" i="110"/>
  <c r="AO93" i="115"/>
  <c r="AF76" i="110"/>
  <c r="AO62" i="115"/>
  <c r="AN62" i="115" s="1"/>
  <c r="AE61" i="110" s="1"/>
  <c r="AO76" i="115"/>
  <c r="AO73" i="115"/>
  <c r="AO70" i="115"/>
  <c r="AF61" i="110"/>
  <c r="AF59" i="110"/>
  <c r="AO59" i="115"/>
  <c r="AF58" i="110" s="1"/>
  <c r="AF52" i="110"/>
  <c r="AO52" i="115"/>
  <c r="AF40" i="110"/>
  <c r="AO40" i="115"/>
  <c r="AN35" i="115"/>
  <c r="AE34" i="110" s="1"/>
  <c r="AH116" i="115"/>
  <c r="AH149" i="115" s="1"/>
  <c r="AL116" i="115"/>
  <c r="AL149" i="115" s="1"/>
  <c r="AJ116" i="115"/>
  <c r="AJ149" i="115" s="1"/>
  <c r="AE116" i="115"/>
  <c r="AE149" i="115" s="1"/>
  <c r="AI116" i="115"/>
  <c r="AI149" i="115" s="1"/>
  <c r="AM116" i="115"/>
  <c r="AM149" i="115" s="1"/>
  <c r="AF23" i="110"/>
  <c r="AF116" i="115"/>
  <c r="AF149" i="115" s="1"/>
  <c r="AG116" i="115"/>
  <c r="AG149" i="115" s="1"/>
  <c r="AK116" i="115"/>
  <c r="AK149" i="115" s="1"/>
  <c r="AF34" i="110"/>
  <c r="AO23" i="115"/>
  <c r="AF11" i="110"/>
  <c r="J116" i="115"/>
  <c r="J149" i="115" s="1"/>
  <c r="N116" i="115"/>
  <c r="N149" i="115" s="1"/>
  <c r="R116" i="115"/>
  <c r="R149" i="115" s="1"/>
  <c r="V116" i="115"/>
  <c r="V149" i="115" s="1"/>
  <c r="AF4" i="110"/>
  <c r="AN11" i="115"/>
  <c r="AE10" i="110" s="1"/>
  <c r="K116" i="115"/>
  <c r="K149" i="115" s="1"/>
  <c r="O116" i="115"/>
  <c r="O149" i="115" s="1"/>
  <c r="S116" i="115"/>
  <c r="S149" i="115" s="1"/>
  <c r="W116" i="115"/>
  <c r="W149" i="115" s="1"/>
  <c r="AF10" i="110"/>
  <c r="L116" i="115"/>
  <c r="L149" i="115" s="1"/>
  <c r="P116" i="115"/>
  <c r="P149" i="115" s="1"/>
  <c r="T116" i="115"/>
  <c r="T149" i="115" s="1"/>
  <c r="I116" i="115"/>
  <c r="I149" i="115" s="1"/>
  <c r="M116" i="115"/>
  <c r="M149" i="115" s="1"/>
  <c r="Q116" i="115"/>
  <c r="Q149" i="115" s="1"/>
  <c r="U116" i="115"/>
  <c r="U149" i="115" s="1"/>
  <c r="AN115" i="115"/>
  <c r="AE114" i="110" s="1"/>
  <c r="AO11" i="113"/>
  <c r="AB10" i="110" s="1"/>
  <c r="AB4" i="110"/>
  <c r="AF116" i="113"/>
  <c r="AF149" i="113" s="1"/>
  <c r="Z4" i="110"/>
  <c r="Y116" i="112"/>
  <c r="Y149" i="112" s="1"/>
  <c r="AL148" i="111"/>
  <c r="AK148" i="111"/>
  <c r="AJ148" i="111"/>
  <c r="AI148" i="111"/>
  <c r="AH148" i="111"/>
  <c r="AG148" i="111"/>
  <c r="AF148" i="111"/>
  <c r="AE148" i="111"/>
  <c r="AD148" i="111"/>
  <c r="AC148" i="111"/>
  <c r="AB148" i="111"/>
  <c r="AA148" i="111"/>
  <c r="Z148" i="111"/>
  <c r="Y148" i="111"/>
  <c r="X148" i="111"/>
  <c r="W148" i="111"/>
  <c r="V148" i="111"/>
  <c r="U148" i="111"/>
  <c r="T148" i="111"/>
  <c r="S148" i="111"/>
  <c r="R148" i="111"/>
  <c r="Q148" i="111"/>
  <c r="P148" i="111"/>
  <c r="O148" i="111"/>
  <c r="N148" i="111"/>
  <c r="M148" i="111"/>
  <c r="L148" i="111"/>
  <c r="K148" i="111"/>
  <c r="J148" i="111"/>
  <c r="I148" i="111"/>
  <c r="H148" i="111"/>
  <c r="AN147" i="111"/>
  <c r="X146" i="110" s="1"/>
  <c r="AM147" i="111"/>
  <c r="W146" i="110" s="1"/>
  <c r="AN146" i="111"/>
  <c r="X145" i="110" s="1"/>
  <c r="AM146" i="111"/>
  <c r="W145" i="110" s="1"/>
  <c r="AN145" i="111"/>
  <c r="X144" i="110" s="1"/>
  <c r="AM145" i="111"/>
  <c r="W144" i="110" s="1"/>
  <c r="AN144" i="111"/>
  <c r="X143" i="110" s="1"/>
  <c r="AM144" i="111"/>
  <c r="W143" i="110" s="1"/>
  <c r="AN143" i="111"/>
  <c r="X142" i="110" s="1"/>
  <c r="AM143" i="111"/>
  <c r="W142" i="110" s="1"/>
  <c r="AN142" i="111"/>
  <c r="X141" i="110" s="1"/>
  <c r="AM142" i="111"/>
  <c r="W141" i="110" s="1"/>
  <c r="AN141" i="111"/>
  <c r="X140" i="110" s="1"/>
  <c r="AM141" i="111"/>
  <c r="W140" i="110" s="1"/>
  <c r="AN140" i="111"/>
  <c r="X139" i="110" s="1"/>
  <c r="AM140" i="111"/>
  <c r="W139" i="110" s="1"/>
  <c r="AN139" i="111"/>
  <c r="X138" i="110" s="1"/>
  <c r="AM139" i="111"/>
  <c r="W138" i="110" s="1"/>
  <c r="AN138" i="111"/>
  <c r="X137" i="110" s="1"/>
  <c r="AM138" i="111"/>
  <c r="W137" i="110" s="1"/>
  <c r="AN137" i="111"/>
  <c r="X136" i="110" s="1"/>
  <c r="AM137" i="111"/>
  <c r="W136" i="110" s="1"/>
  <c r="AN136" i="111"/>
  <c r="X135" i="110" s="1"/>
  <c r="AM136" i="111"/>
  <c r="W135" i="110" s="1"/>
  <c r="AN135" i="111"/>
  <c r="X134" i="110" s="1"/>
  <c r="AM135" i="111"/>
  <c r="W134" i="110" s="1"/>
  <c r="AN134" i="111"/>
  <c r="X133" i="110" s="1"/>
  <c r="AM134" i="111"/>
  <c r="W133" i="110" s="1"/>
  <c r="AN133" i="111"/>
  <c r="X132" i="110" s="1"/>
  <c r="AM133" i="111"/>
  <c r="W132" i="110" s="1"/>
  <c r="AN132" i="111"/>
  <c r="X131" i="110" s="1"/>
  <c r="AM132" i="111"/>
  <c r="W131" i="110" s="1"/>
  <c r="AN131" i="111"/>
  <c r="X130" i="110" s="1"/>
  <c r="AM131" i="111"/>
  <c r="W130" i="110" s="1"/>
  <c r="AN130" i="111"/>
  <c r="X129" i="110" s="1"/>
  <c r="AM130" i="111"/>
  <c r="W129" i="110" s="1"/>
  <c r="AN129" i="111"/>
  <c r="X128" i="110" s="1"/>
  <c r="AM129" i="111"/>
  <c r="W128" i="110" s="1"/>
  <c r="AN128" i="111"/>
  <c r="X127" i="110" s="1"/>
  <c r="AM128" i="111"/>
  <c r="W127" i="110" s="1"/>
  <c r="AN127" i="111"/>
  <c r="X126" i="110" s="1"/>
  <c r="AM127" i="111"/>
  <c r="W126" i="110" s="1"/>
  <c r="AN126" i="111"/>
  <c r="X125" i="110" s="1"/>
  <c r="AM126" i="111"/>
  <c r="W125" i="110" s="1"/>
  <c r="AN125" i="111"/>
  <c r="X124" i="110" s="1"/>
  <c r="AM125" i="111"/>
  <c r="W124" i="110" s="1"/>
  <c r="AN124" i="111"/>
  <c r="X123" i="110" s="1"/>
  <c r="AM124" i="111"/>
  <c r="W123" i="110" s="1"/>
  <c r="AN123" i="111"/>
  <c r="X122" i="110" s="1"/>
  <c r="AM123" i="111"/>
  <c r="W122" i="110" s="1"/>
  <c r="AN122" i="111"/>
  <c r="X121" i="110" s="1"/>
  <c r="AM122" i="111"/>
  <c r="W121" i="110" s="1"/>
  <c r="AN121" i="111"/>
  <c r="X120" i="110" s="1"/>
  <c r="AM121" i="111"/>
  <c r="W120" i="110" s="1"/>
  <c r="AN120" i="111"/>
  <c r="X119" i="110" s="1"/>
  <c r="AM120" i="111"/>
  <c r="W119" i="110" s="1"/>
  <c r="AN119" i="111"/>
  <c r="X118" i="110" s="1"/>
  <c r="AM119" i="111"/>
  <c r="W118" i="110" s="1"/>
  <c r="AN118" i="111"/>
  <c r="X117" i="110" s="1"/>
  <c r="AM118" i="111"/>
  <c r="W117" i="110" s="1"/>
  <c r="AN117" i="111"/>
  <c r="AM117" i="111"/>
  <c r="W116" i="110" s="1"/>
  <c r="AL115" i="111"/>
  <c r="AK115" i="111"/>
  <c r="AJ115" i="111"/>
  <c r="AI115" i="111"/>
  <c r="AH115" i="111"/>
  <c r="AG115" i="111"/>
  <c r="AF115" i="111"/>
  <c r="AE115" i="111"/>
  <c r="AD115" i="111"/>
  <c r="AC115" i="111"/>
  <c r="AB115" i="111"/>
  <c r="AA115" i="111"/>
  <c r="Z115" i="111"/>
  <c r="Y115" i="111"/>
  <c r="X115" i="111"/>
  <c r="W115" i="111"/>
  <c r="V115" i="111"/>
  <c r="U115" i="111"/>
  <c r="T115" i="111"/>
  <c r="S115" i="111"/>
  <c r="R115" i="111"/>
  <c r="Q115" i="111"/>
  <c r="P115" i="111"/>
  <c r="O115" i="111"/>
  <c r="N115" i="111"/>
  <c r="M115" i="111"/>
  <c r="L115" i="111"/>
  <c r="K115" i="111"/>
  <c r="J115" i="111"/>
  <c r="I115" i="111"/>
  <c r="AN114" i="111"/>
  <c r="X113" i="110" s="1"/>
  <c r="AM114" i="111"/>
  <c r="W113" i="110" s="1"/>
  <c r="AN113" i="111"/>
  <c r="X112" i="110" s="1"/>
  <c r="AM113" i="111"/>
  <c r="W112" i="110" s="1"/>
  <c r="AN112" i="111"/>
  <c r="X111" i="110" s="1"/>
  <c r="AM112" i="111"/>
  <c r="W111" i="110" s="1"/>
  <c r="AN111" i="111"/>
  <c r="X110" i="110" s="1"/>
  <c r="AM111" i="111"/>
  <c r="W110" i="110" s="1"/>
  <c r="AN110" i="111"/>
  <c r="X109" i="110" s="1"/>
  <c r="AM110" i="111"/>
  <c r="W109" i="110" s="1"/>
  <c r="AN109" i="111"/>
  <c r="X108" i="110" s="1"/>
  <c r="AM109" i="111"/>
  <c r="W108" i="110" s="1"/>
  <c r="AN108" i="111"/>
  <c r="X107" i="110" s="1"/>
  <c r="AM108" i="111"/>
  <c r="W107" i="110" s="1"/>
  <c r="AN107" i="111"/>
  <c r="X106" i="110" s="1"/>
  <c r="AM107" i="111"/>
  <c r="W106" i="110" s="1"/>
  <c r="AN106" i="111"/>
  <c r="X105" i="110" s="1"/>
  <c r="AM106" i="111"/>
  <c r="W105" i="110" s="1"/>
  <c r="AN105" i="111"/>
  <c r="X104" i="110" s="1"/>
  <c r="AM105" i="111"/>
  <c r="W104" i="110" s="1"/>
  <c r="AN104" i="111"/>
  <c r="X103" i="110" s="1"/>
  <c r="AM104" i="111"/>
  <c r="W103" i="110" s="1"/>
  <c r="AN103" i="111"/>
  <c r="X102" i="110" s="1"/>
  <c r="AM103" i="111"/>
  <c r="W102" i="110" s="1"/>
  <c r="AN102" i="111"/>
  <c r="X101" i="110" s="1"/>
  <c r="AM102" i="111"/>
  <c r="W101" i="110" s="1"/>
  <c r="AN101" i="111"/>
  <c r="X100" i="110" s="1"/>
  <c r="AM101" i="111"/>
  <c r="W100" i="110" s="1"/>
  <c r="AN100" i="111"/>
  <c r="X99" i="110" s="1"/>
  <c r="AM100" i="111"/>
  <c r="W99" i="110" s="1"/>
  <c r="AN99" i="111"/>
  <c r="X98" i="110" s="1"/>
  <c r="AM99" i="111"/>
  <c r="W98" i="110" s="1"/>
  <c r="AN98" i="111"/>
  <c r="X97" i="110" s="1"/>
  <c r="AM98" i="111"/>
  <c r="W97" i="110" s="1"/>
  <c r="AN97" i="111"/>
  <c r="X96" i="110" s="1"/>
  <c r="AM97" i="111"/>
  <c r="W96" i="110" s="1"/>
  <c r="AN96" i="111"/>
  <c r="X95" i="110" s="1"/>
  <c r="AM96" i="111"/>
  <c r="W95" i="110" s="1"/>
  <c r="AN95" i="111"/>
  <c r="X94" i="110" s="1"/>
  <c r="AM95" i="111"/>
  <c r="W94" i="110" s="1"/>
  <c r="AN94" i="111"/>
  <c r="AM94" i="111"/>
  <c r="W93" i="110" s="1"/>
  <c r="AL93" i="111"/>
  <c r="AK93" i="111"/>
  <c r="AJ93" i="111"/>
  <c r="AI93" i="111"/>
  <c r="AH93" i="111"/>
  <c r="AG93" i="111"/>
  <c r="AF93" i="111"/>
  <c r="AE93" i="111"/>
  <c r="AD93" i="111"/>
  <c r="AC93" i="111"/>
  <c r="AB93" i="111"/>
  <c r="AA93" i="111"/>
  <c r="Z93" i="111"/>
  <c r="Y93" i="111"/>
  <c r="X93" i="111"/>
  <c r="W93" i="111"/>
  <c r="V93" i="111"/>
  <c r="U93" i="111"/>
  <c r="T93" i="111"/>
  <c r="S93" i="111"/>
  <c r="R93" i="111"/>
  <c r="Q93" i="111"/>
  <c r="P93" i="111"/>
  <c r="O93" i="111"/>
  <c r="N93" i="111"/>
  <c r="M93" i="111"/>
  <c r="L93" i="111"/>
  <c r="K93" i="111"/>
  <c r="J93" i="111"/>
  <c r="I93" i="111"/>
  <c r="AN92" i="111"/>
  <c r="X91" i="110" s="1"/>
  <c r="AM92" i="111"/>
  <c r="W91" i="110" s="1"/>
  <c r="AN91" i="111"/>
  <c r="X90" i="110" s="1"/>
  <c r="AM91" i="111"/>
  <c r="W90" i="110" s="1"/>
  <c r="AN90" i="111"/>
  <c r="X89" i="110" s="1"/>
  <c r="AM90" i="111"/>
  <c r="W89" i="110" s="1"/>
  <c r="AN89" i="111"/>
  <c r="X88" i="110" s="1"/>
  <c r="AM89" i="111"/>
  <c r="W88" i="110" s="1"/>
  <c r="AN88" i="111"/>
  <c r="X87" i="110" s="1"/>
  <c r="AM88" i="111"/>
  <c r="W87" i="110" s="1"/>
  <c r="AN87" i="111"/>
  <c r="X86" i="110" s="1"/>
  <c r="AM87" i="111"/>
  <c r="W86" i="110" s="1"/>
  <c r="AN86" i="111"/>
  <c r="X85" i="110" s="1"/>
  <c r="AM86" i="111"/>
  <c r="W85" i="110" s="1"/>
  <c r="AN85" i="111"/>
  <c r="X84" i="110" s="1"/>
  <c r="AM85" i="111"/>
  <c r="W84" i="110" s="1"/>
  <c r="AN84" i="111"/>
  <c r="X83" i="110" s="1"/>
  <c r="AM84" i="111"/>
  <c r="W83" i="110" s="1"/>
  <c r="AN83" i="111"/>
  <c r="X82" i="110" s="1"/>
  <c r="AM83" i="111"/>
  <c r="W82" i="110" s="1"/>
  <c r="AN82" i="111"/>
  <c r="X81" i="110" s="1"/>
  <c r="AM82" i="111"/>
  <c r="W81" i="110" s="1"/>
  <c r="AN81" i="111"/>
  <c r="X80" i="110" s="1"/>
  <c r="AM81" i="111"/>
  <c r="W80" i="110" s="1"/>
  <c r="AN80" i="111"/>
  <c r="X79" i="110" s="1"/>
  <c r="AM80" i="111"/>
  <c r="W79" i="110" s="1"/>
  <c r="AN79" i="111"/>
  <c r="X78" i="110" s="1"/>
  <c r="AM79" i="111"/>
  <c r="W78" i="110" s="1"/>
  <c r="AN78" i="111"/>
  <c r="X77" i="110" s="1"/>
  <c r="AM78" i="111"/>
  <c r="W77" i="110" s="1"/>
  <c r="AN77" i="111"/>
  <c r="AM77" i="111"/>
  <c r="W76" i="110" s="1"/>
  <c r="AL76" i="111"/>
  <c r="AK76" i="111"/>
  <c r="AJ76" i="111"/>
  <c r="AI76" i="111"/>
  <c r="AH76" i="111"/>
  <c r="AG76" i="111"/>
  <c r="AF76" i="111"/>
  <c r="AE76" i="111"/>
  <c r="AD76" i="111"/>
  <c r="AC76" i="111"/>
  <c r="AB76" i="111"/>
  <c r="AA76" i="111"/>
  <c r="Z76" i="111"/>
  <c r="Y76" i="111"/>
  <c r="X76" i="111"/>
  <c r="W76" i="111"/>
  <c r="V76" i="111"/>
  <c r="U76" i="111"/>
  <c r="T76" i="111"/>
  <c r="S76" i="111"/>
  <c r="R76" i="111"/>
  <c r="Q76" i="111"/>
  <c r="P76" i="111"/>
  <c r="O76" i="111"/>
  <c r="N76" i="111"/>
  <c r="M76" i="111"/>
  <c r="L76" i="111"/>
  <c r="K76" i="111"/>
  <c r="J76" i="111"/>
  <c r="I76" i="111"/>
  <c r="AN75" i="111"/>
  <c r="X74" i="110" s="1"/>
  <c r="AM75" i="111"/>
  <c r="W74" i="110" s="1"/>
  <c r="AN74" i="111"/>
  <c r="X73" i="110" s="1"/>
  <c r="AM74" i="111"/>
  <c r="W73" i="110" s="1"/>
  <c r="AL73" i="111"/>
  <c r="AK73" i="111"/>
  <c r="AJ73" i="111"/>
  <c r="AI73" i="111"/>
  <c r="AH73" i="111"/>
  <c r="AG73" i="111"/>
  <c r="AF73" i="111"/>
  <c r="AE73" i="111"/>
  <c r="AD73" i="111"/>
  <c r="AC73" i="111"/>
  <c r="AB73" i="111"/>
  <c r="AA73" i="111"/>
  <c r="Z73" i="111"/>
  <c r="Y73" i="111"/>
  <c r="X73" i="111"/>
  <c r="W73" i="111"/>
  <c r="V73" i="111"/>
  <c r="U73" i="111"/>
  <c r="T73" i="111"/>
  <c r="S73" i="111"/>
  <c r="R73" i="111"/>
  <c r="Q73" i="111"/>
  <c r="P73" i="111"/>
  <c r="O73" i="111"/>
  <c r="N73" i="111"/>
  <c r="M73" i="111"/>
  <c r="L73" i="111"/>
  <c r="K73" i="111"/>
  <c r="J73" i="111"/>
  <c r="I73" i="111"/>
  <c r="AN72" i="111"/>
  <c r="X71" i="110" s="1"/>
  <c r="AM72" i="111"/>
  <c r="W71" i="110" s="1"/>
  <c r="AN71" i="111"/>
  <c r="AM71" i="111"/>
  <c r="W70" i="110" s="1"/>
  <c r="AL70" i="111"/>
  <c r="AK70" i="111"/>
  <c r="AJ70" i="111"/>
  <c r="AI70" i="111"/>
  <c r="AH70" i="111"/>
  <c r="AG70" i="111"/>
  <c r="AF70" i="111"/>
  <c r="AE70" i="111"/>
  <c r="AD70" i="111"/>
  <c r="AC70" i="111"/>
  <c r="AB70" i="111"/>
  <c r="AA70" i="111"/>
  <c r="Z70" i="111"/>
  <c r="Y70" i="111"/>
  <c r="X70" i="111"/>
  <c r="W70" i="111"/>
  <c r="V70" i="111"/>
  <c r="U70" i="111"/>
  <c r="T70" i="111"/>
  <c r="S70" i="111"/>
  <c r="R70" i="111"/>
  <c r="Q70" i="111"/>
  <c r="P70" i="111"/>
  <c r="O70" i="111"/>
  <c r="N70" i="111"/>
  <c r="M70" i="111"/>
  <c r="L70" i="111"/>
  <c r="K70" i="111"/>
  <c r="J70" i="111"/>
  <c r="I70" i="111"/>
  <c r="AN69" i="111"/>
  <c r="X68" i="110" s="1"/>
  <c r="AM69" i="111"/>
  <c r="W68" i="110" s="1"/>
  <c r="AN68" i="111"/>
  <c r="X67" i="110" s="1"/>
  <c r="AM68" i="111"/>
  <c r="W67" i="110" s="1"/>
  <c r="AN67" i="111"/>
  <c r="X66" i="110" s="1"/>
  <c r="AM67" i="111"/>
  <c r="W66" i="110" s="1"/>
  <c r="AN66" i="111"/>
  <c r="X65" i="110" s="1"/>
  <c r="AM66" i="111"/>
  <c r="W65" i="110" s="1"/>
  <c r="AN65" i="111"/>
  <c r="X64" i="110" s="1"/>
  <c r="AM65" i="111"/>
  <c r="W64" i="110" s="1"/>
  <c r="AN64" i="111"/>
  <c r="X63" i="110" s="1"/>
  <c r="AM64" i="111"/>
  <c r="W63" i="110" s="1"/>
  <c r="AN63" i="111"/>
  <c r="X62" i="110" s="1"/>
  <c r="AM63" i="111"/>
  <c r="W62" i="110" s="1"/>
  <c r="AL62" i="111"/>
  <c r="AK62" i="111"/>
  <c r="AJ62" i="111"/>
  <c r="AI62" i="111"/>
  <c r="AH62" i="111"/>
  <c r="AG62" i="111"/>
  <c r="AF62" i="111"/>
  <c r="AE62" i="111"/>
  <c r="AD62" i="111"/>
  <c r="AC62" i="111"/>
  <c r="AB62" i="111"/>
  <c r="AA62" i="111"/>
  <c r="Z62" i="111"/>
  <c r="Y62" i="111"/>
  <c r="X62" i="111"/>
  <c r="W62" i="111"/>
  <c r="V62" i="111"/>
  <c r="U62" i="111"/>
  <c r="T62" i="111"/>
  <c r="S62" i="111"/>
  <c r="R62" i="111"/>
  <c r="Q62" i="111"/>
  <c r="P62" i="111"/>
  <c r="O62" i="111"/>
  <c r="N62" i="111"/>
  <c r="M62" i="111"/>
  <c r="L62" i="111"/>
  <c r="K62" i="111"/>
  <c r="J62" i="111"/>
  <c r="I62" i="111"/>
  <c r="AN61" i="111"/>
  <c r="X60" i="110" s="1"/>
  <c r="AM61" i="111"/>
  <c r="W60" i="110" s="1"/>
  <c r="AN60" i="111"/>
  <c r="AM60" i="111"/>
  <c r="W59" i="110" s="1"/>
  <c r="AL59" i="111"/>
  <c r="AK59" i="111"/>
  <c r="AJ59" i="111"/>
  <c r="AI59" i="111"/>
  <c r="AH59" i="111"/>
  <c r="AG59" i="111"/>
  <c r="AF59" i="111"/>
  <c r="AE59" i="111"/>
  <c r="AD59" i="111"/>
  <c r="AC59" i="111"/>
  <c r="AB59" i="111"/>
  <c r="AA59" i="111"/>
  <c r="Z59" i="111"/>
  <c r="Y59" i="111"/>
  <c r="X59" i="111"/>
  <c r="AN58" i="111"/>
  <c r="X57" i="110" s="1"/>
  <c r="AM58" i="111"/>
  <c r="W57" i="110" s="1"/>
  <c r="AN57" i="111"/>
  <c r="X56" i="110" s="1"/>
  <c r="AM57" i="111"/>
  <c r="W56" i="110" s="1"/>
  <c r="AN56" i="111"/>
  <c r="X55" i="110" s="1"/>
  <c r="AM56" i="111"/>
  <c r="W55" i="110" s="1"/>
  <c r="AN55" i="111"/>
  <c r="X54" i="110" s="1"/>
  <c r="AM55" i="111"/>
  <c r="W54" i="110" s="1"/>
  <c r="AN54" i="111"/>
  <c r="X53" i="110" s="1"/>
  <c r="AM54" i="111"/>
  <c r="W53" i="110" s="1"/>
  <c r="AN53" i="111"/>
  <c r="AM53" i="111"/>
  <c r="W52" i="110" s="1"/>
  <c r="AL52" i="111"/>
  <c r="AK52" i="111"/>
  <c r="AJ52" i="111"/>
  <c r="AI52" i="111"/>
  <c r="AH52" i="111"/>
  <c r="AG52" i="111"/>
  <c r="AF52" i="111"/>
  <c r="AE52" i="111"/>
  <c r="AD52" i="111"/>
  <c r="AC52" i="111"/>
  <c r="AB52" i="111"/>
  <c r="AA52" i="111"/>
  <c r="Z52" i="111"/>
  <c r="Y52" i="111"/>
  <c r="X52" i="111"/>
  <c r="W52" i="111"/>
  <c r="V52" i="111"/>
  <c r="U52" i="111"/>
  <c r="T52" i="111"/>
  <c r="S52" i="111"/>
  <c r="R52" i="111"/>
  <c r="Q52" i="111"/>
  <c r="P52" i="111"/>
  <c r="O52" i="111"/>
  <c r="N52" i="111"/>
  <c r="M52" i="111"/>
  <c r="L52" i="111"/>
  <c r="K52" i="111"/>
  <c r="J52" i="111"/>
  <c r="I52" i="111"/>
  <c r="AN51" i="111"/>
  <c r="X50" i="110" s="1"/>
  <c r="AM51" i="111"/>
  <c r="W50" i="110" s="1"/>
  <c r="AN50" i="111"/>
  <c r="X49" i="110" s="1"/>
  <c r="AM50" i="111"/>
  <c r="W49" i="110" s="1"/>
  <c r="AN49" i="111"/>
  <c r="X48" i="110" s="1"/>
  <c r="AM49" i="111"/>
  <c r="W48" i="110" s="1"/>
  <c r="AN48" i="111"/>
  <c r="X47" i="110" s="1"/>
  <c r="AM48" i="111"/>
  <c r="W47" i="110" s="1"/>
  <c r="AN47" i="111"/>
  <c r="X46" i="110" s="1"/>
  <c r="AM47" i="111"/>
  <c r="W46" i="110" s="1"/>
  <c r="AN46" i="111"/>
  <c r="X45" i="110" s="1"/>
  <c r="AM46" i="111"/>
  <c r="W45" i="110" s="1"/>
  <c r="AN45" i="111"/>
  <c r="X44" i="110" s="1"/>
  <c r="AM45" i="111"/>
  <c r="W44" i="110" s="1"/>
  <c r="AN44" i="111"/>
  <c r="X43" i="110" s="1"/>
  <c r="AM44" i="111"/>
  <c r="W43" i="110" s="1"/>
  <c r="AN43" i="111"/>
  <c r="X42" i="110" s="1"/>
  <c r="AM43" i="111"/>
  <c r="W42" i="110" s="1"/>
  <c r="AN42" i="111"/>
  <c r="X41" i="110" s="1"/>
  <c r="AM42" i="111"/>
  <c r="W41" i="110" s="1"/>
  <c r="AN41" i="111"/>
  <c r="X40" i="110" s="1"/>
  <c r="AM41" i="111"/>
  <c r="W40" i="110" s="1"/>
  <c r="AL40" i="111"/>
  <c r="AK40" i="111"/>
  <c r="AJ40" i="111"/>
  <c r="AI40" i="111"/>
  <c r="AH40" i="111"/>
  <c r="AG40" i="111"/>
  <c r="AF40" i="111"/>
  <c r="AE40" i="111"/>
  <c r="AD40" i="111"/>
  <c r="AC40" i="111"/>
  <c r="AB40" i="111"/>
  <c r="AA40" i="111"/>
  <c r="Z40" i="111"/>
  <c r="Y40" i="111"/>
  <c r="X40" i="111"/>
  <c r="W40" i="111"/>
  <c r="V40" i="111"/>
  <c r="U40" i="111"/>
  <c r="T40" i="111"/>
  <c r="S40" i="111"/>
  <c r="R40" i="111"/>
  <c r="Q40" i="111"/>
  <c r="P40" i="111"/>
  <c r="O40" i="111"/>
  <c r="N40" i="111"/>
  <c r="M40" i="111"/>
  <c r="L40" i="111"/>
  <c r="K40" i="111"/>
  <c r="J40" i="111"/>
  <c r="I40" i="111"/>
  <c r="AN39" i="111"/>
  <c r="X38" i="110" s="1"/>
  <c r="AM39" i="111"/>
  <c r="W38" i="110" s="1"/>
  <c r="AN38" i="111"/>
  <c r="X37" i="110" s="1"/>
  <c r="AM38" i="111"/>
  <c r="W37" i="110" s="1"/>
  <c r="AN37" i="111"/>
  <c r="X36" i="110" s="1"/>
  <c r="AM37" i="111"/>
  <c r="W36" i="110" s="1"/>
  <c r="AN36" i="111"/>
  <c r="X35" i="110" s="1"/>
  <c r="AM36" i="111"/>
  <c r="W35" i="110" s="1"/>
  <c r="AL35" i="111"/>
  <c r="AK35" i="111"/>
  <c r="AJ35" i="111"/>
  <c r="AI35" i="111"/>
  <c r="AH35" i="111"/>
  <c r="AG35" i="111"/>
  <c r="AF35" i="111"/>
  <c r="AE35" i="111"/>
  <c r="AD35" i="111"/>
  <c r="AC35" i="111"/>
  <c r="AB35" i="111"/>
  <c r="AA35" i="111"/>
  <c r="Z35" i="111"/>
  <c r="Y35" i="111"/>
  <c r="X35" i="111"/>
  <c r="W35" i="111"/>
  <c r="V35" i="111"/>
  <c r="U35" i="111"/>
  <c r="T35" i="111"/>
  <c r="S35" i="111"/>
  <c r="R35" i="111"/>
  <c r="Q35" i="111"/>
  <c r="P35" i="111"/>
  <c r="O35" i="111"/>
  <c r="N35" i="111"/>
  <c r="M35" i="111"/>
  <c r="L35" i="111"/>
  <c r="K35" i="111"/>
  <c r="J35" i="111"/>
  <c r="I35" i="111"/>
  <c r="AN34" i="111"/>
  <c r="X33" i="110" s="1"/>
  <c r="AM34" i="111"/>
  <c r="W33" i="110" s="1"/>
  <c r="AN33" i="111"/>
  <c r="X32" i="110" s="1"/>
  <c r="AM33" i="111"/>
  <c r="W32" i="110" s="1"/>
  <c r="AN32" i="111"/>
  <c r="X31" i="110" s="1"/>
  <c r="AM32" i="111"/>
  <c r="W31" i="110" s="1"/>
  <c r="AN31" i="111"/>
  <c r="X30" i="110" s="1"/>
  <c r="AM31" i="111"/>
  <c r="W30" i="110" s="1"/>
  <c r="AN30" i="111"/>
  <c r="X29" i="110" s="1"/>
  <c r="AM30" i="111"/>
  <c r="W29" i="110" s="1"/>
  <c r="AN29" i="111"/>
  <c r="X28" i="110" s="1"/>
  <c r="AM29" i="111"/>
  <c r="W28" i="110" s="1"/>
  <c r="AN28" i="111"/>
  <c r="X27" i="110" s="1"/>
  <c r="AM28" i="111"/>
  <c r="W27" i="110" s="1"/>
  <c r="AN27" i="111"/>
  <c r="X26" i="110" s="1"/>
  <c r="AM27" i="111"/>
  <c r="W26" i="110" s="1"/>
  <c r="AN26" i="111"/>
  <c r="X25" i="110" s="1"/>
  <c r="AM26" i="111"/>
  <c r="W25" i="110" s="1"/>
  <c r="AN25" i="111"/>
  <c r="X24" i="110" s="1"/>
  <c r="AM25" i="111"/>
  <c r="W24" i="110" s="1"/>
  <c r="AN24" i="111"/>
  <c r="X23" i="110" s="1"/>
  <c r="AM24" i="111"/>
  <c r="W23" i="110" s="1"/>
  <c r="AL23" i="111"/>
  <c r="AK23" i="111"/>
  <c r="AJ23" i="111"/>
  <c r="AI23" i="111"/>
  <c r="AH23" i="111"/>
  <c r="AG23" i="111"/>
  <c r="AF23" i="111"/>
  <c r="AE23" i="111"/>
  <c r="AD23" i="111"/>
  <c r="AC23" i="111"/>
  <c r="AB23" i="111"/>
  <c r="AA23" i="111"/>
  <c r="Z23" i="111"/>
  <c r="Y23" i="111"/>
  <c r="X23" i="111"/>
  <c r="W23" i="111"/>
  <c r="V23" i="111"/>
  <c r="U23" i="111"/>
  <c r="T23" i="111"/>
  <c r="S23" i="111"/>
  <c r="R23" i="111"/>
  <c r="Q23" i="111"/>
  <c r="P23" i="111"/>
  <c r="O23" i="111"/>
  <c r="N23" i="111"/>
  <c r="M23" i="111"/>
  <c r="L23" i="111"/>
  <c r="K23" i="111"/>
  <c r="J23" i="111"/>
  <c r="I23" i="111"/>
  <c r="AN22" i="111"/>
  <c r="X21" i="110" s="1"/>
  <c r="AM22" i="111"/>
  <c r="W21" i="110" s="1"/>
  <c r="AN21" i="111"/>
  <c r="X20" i="110" s="1"/>
  <c r="AM21" i="111"/>
  <c r="W20" i="110" s="1"/>
  <c r="AN20" i="111"/>
  <c r="X19" i="110" s="1"/>
  <c r="AM20" i="111"/>
  <c r="W19" i="110" s="1"/>
  <c r="AN19" i="111"/>
  <c r="X18" i="110" s="1"/>
  <c r="AM19" i="111"/>
  <c r="W18" i="110" s="1"/>
  <c r="AN18" i="111"/>
  <c r="X17" i="110" s="1"/>
  <c r="AM18" i="111"/>
  <c r="W17" i="110" s="1"/>
  <c r="AN17" i="111"/>
  <c r="X16" i="110" s="1"/>
  <c r="AM17" i="111"/>
  <c r="W16" i="110" s="1"/>
  <c r="AN16" i="111"/>
  <c r="X15" i="110" s="1"/>
  <c r="AM16" i="111"/>
  <c r="W15" i="110" s="1"/>
  <c r="AN15" i="111"/>
  <c r="X14" i="110" s="1"/>
  <c r="AM15" i="111"/>
  <c r="W14" i="110" s="1"/>
  <c r="AN14" i="111"/>
  <c r="X13" i="110" s="1"/>
  <c r="AM14" i="111"/>
  <c r="W13" i="110" s="1"/>
  <c r="AN13" i="111"/>
  <c r="X12" i="110" s="1"/>
  <c r="AM13" i="111"/>
  <c r="W12" i="110" s="1"/>
  <c r="AN12" i="111"/>
  <c r="X11" i="110" s="1"/>
  <c r="AM12" i="111"/>
  <c r="W11" i="110" s="1"/>
  <c r="AL11" i="111"/>
  <c r="AK11" i="111"/>
  <c r="AJ11" i="111"/>
  <c r="AI11" i="111"/>
  <c r="AH11" i="111"/>
  <c r="AG11" i="111"/>
  <c r="AF11" i="111"/>
  <c r="AE11" i="111"/>
  <c r="AD11" i="111"/>
  <c r="AC11" i="111"/>
  <c r="AB11" i="111"/>
  <c r="AA11" i="111"/>
  <c r="Z11" i="111"/>
  <c r="Y11" i="111"/>
  <c r="X11" i="111"/>
  <c r="W11" i="111"/>
  <c r="V11" i="111"/>
  <c r="U11" i="111"/>
  <c r="T11" i="111"/>
  <c r="S11" i="111"/>
  <c r="R11" i="111"/>
  <c r="Q11" i="111"/>
  <c r="P11" i="111"/>
  <c r="O11" i="111"/>
  <c r="N11" i="111"/>
  <c r="M11" i="111"/>
  <c r="L11" i="111"/>
  <c r="K11" i="111"/>
  <c r="J11" i="111"/>
  <c r="I11" i="111"/>
  <c r="H11" i="111"/>
  <c r="AN10" i="111"/>
  <c r="X9" i="110" s="1"/>
  <c r="AM10" i="111"/>
  <c r="W9" i="110" s="1"/>
  <c r="AN9" i="111"/>
  <c r="X8" i="110" s="1"/>
  <c r="AM9" i="111"/>
  <c r="W8" i="110" s="1"/>
  <c r="AN8" i="111"/>
  <c r="X7" i="110" s="1"/>
  <c r="AM8" i="111"/>
  <c r="W7" i="110" s="1"/>
  <c r="AN7" i="111"/>
  <c r="X6" i="110" s="1"/>
  <c r="AM7" i="111"/>
  <c r="W6" i="110" s="1"/>
  <c r="AN6" i="111"/>
  <c r="X5" i="110" s="1"/>
  <c r="AM6" i="111"/>
  <c r="W5" i="110" s="1"/>
  <c r="AN5" i="111"/>
  <c r="X4" i="110" s="1"/>
  <c r="AM5" i="111"/>
  <c r="W4" i="110" s="1"/>
  <c r="AM148" i="109"/>
  <c r="AL148" i="109"/>
  <c r="AK148" i="109"/>
  <c r="AJ148" i="109"/>
  <c r="AI148" i="109"/>
  <c r="AH148" i="109"/>
  <c r="AG148" i="109"/>
  <c r="AF148" i="109"/>
  <c r="AE148" i="109"/>
  <c r="AD148" i="109"/>
  <c r="AC148" i="109"/>
  <c r="AB148" i="109"/>
  <c r="AA148" i="109"/>
  <c r="Z148" i="109"/>
  <c r="Y148" i="109"/>
  <c r="X148" i="109"/>
  <c r="W148" i="109"/>
  <c r="V148" i="109"/>
  <c r="U148" i="109"/>
  <c r="T148" i="109"/>
  <c r="S148" i="109"/>
  <c r="R148" i="109"/>
  <c r="Q148" i="109"/>
  <c r="P148" i="109"/>
  <c r="O148" i="109"/>
  <c r="N148" i="109"/>
  <c r="M148" i="109"/>
  <c r="L148" i="109"/>
  <c r="K148" i="109"/>
  <c r="J148" i="109"/>
  <c r="I148" i="109"/>
  <c r="AO147" i="109"/>
  <c r="V146" i="110" s="1"/>
  <c r="AN147" i="109"/>
  <c r="U146" i="110" s="1"/>
  <c r="AO146" i="109"/>
  <c r="V145" i="110" s="1"/>
  <c r="AN146" i="109"/>
  <c r="U145" i="110" s="1"/>
  <c r="AO145" i="109"/>
  <c r="V144" i="110" s="1"/>
  <c r="AN145" i="109"/>
  <c r="U144" i="110" s="1"/>
  <c r="AO144" i="109"/>
  <c r="V143" i="110" s="1"/>
  <c r="AN144" i="109"/>
  <c r="AO143" i="109"/>
  <c r="V142" i="110" s="1"/>
  <c r="AN143" i="109"/>
  <c r="U142" i="110" s="1"/>
  <c r="AO142" i="109"/>
  <c r="V141" i="110" s="1"/>
  <c r="AN142" i="109"/>
  <c r="U141" i="110" s="1"/>
  <c r="AO141" i="109"/>
  <c r="V140" i="110" s="1"/>
  <c r="AN141" i="109"/>
  <c r="U140" i="110" s="1"/>
  <c r="AO140" i="109"/>
  <c r="V139" i="110" s="1"/>
  <c r="AN140" i="109"/>
  <c r="U139" i="110" s="1"/>
  <c r="AO139" i="109"/>
  <c r="V138" i="110" s="1"/>
  <c r="AN139" i="109"/>
  <c r="U138" i="110" s="1"/>
  <c r="AO138" i="109"/>
  <c r="V137" i="110" s="1"/>
  <c r="AN138" i="109"/>
  <c r="U137" i="110" s="1"/>
  <c r="AO137" i="109"/>
  <c r="V136" i="110" s="1"/>
  <c r="AN137" i="109"/>
  <c r="AO136" i="109"/>
  <c r="V135" i="110" s="1"/>
  <c r="AN136" i="109"/>
  <c r="U135" i="110" s="1"/>
  <c r="AO135" i="109"/>
  <c r="V134" i="110" s="1"/>
  <c r="AN135" i="109"/>
  <c r="U134" i="110" s="1"/>
  <c r="AO134" i="109"/>
  <c r="V133" i="110" s="1"/>
  <c r="AN134" i="109"/>
  <c r="U133" i="110" s="1"/>
  <c r="AO133" i="109"/>
  <c r="V132" i="110" s="1"/>
  <c r="AN133" i="109"/>
  <c r="U132" i="110" s="1"/>
  <c r="AO132" i="109"/>
  <c r="V131" i="110" s="1"/>
  <c r="AN132" i="109"/>
  <c r="U131" i="110" s="1"/>
  <c r="AO131" i="109"/>
  <c r="V130" i="110" s="1"/>
  <c r="AN131" i="109"/>
  <c r="U130" i="110" s="1"/>
  <c r="AO130" i="109"/>
  <c r="V129" i="110" s="1"/>
  <c r="AN130" i="109"/>
  <c r="U129" i="110" s="1"/>
  <c r="AO129" i="109"/>
  <c r="V128" i="110" s="1"/>
  <c r="AN129" i="109"/>
  <c r="U128" i="110" s="1"/>
  <c r="AO128" i="109"/>
  <c r="V127" i="110" s="1"/>
  <c r="AN128" i="109"/>
  <c r="U127" i="110" s="1"/>
  <c r="AO127" i="109"/>
  <c r="V126" i="110" s="1"/>
  <c r="AN127" i="109"/>
  <c r="U126" i="110" s="1"/>
  <c r="AO126" i="109"/>
  <c r="V125" i="110" s="1"/>
  <c r="AN126" i="109"/>
  <c r="U125" i="110" s="1"/>
  <c r="AO125" i="109"/>
  <c r="V124" i="110" s="1"/>
  <c r="AN125" i="109"/>
  <c r="AO124" i="109"/>
  <c r="V123" i="110" s="1"/>
  <c r="AN124" i="109"/>
  <c r="U123" i="110" s="1"/>
  <c r="AO123" i="109"/>
  <c r="V122" i="110" s="1"/>
  <c r="AN123" i="109"/>
  <c r="U122" i="110" s="1"/>
  <c r="AO122" i="109"/>
  <c r="V121" i="110" s="1"/>
  <c r="AN122" i="109"/>
  <c r="U121" i="110" s="1"/>
  <c r="AO121" i="109"/>
  <c r="V120" i="110" s="1"/>
  <c r="AN121" i="109"/>
  <c r="U120" i="110" s="1"/>
  <c r="AO120" i="109"/>
  <c r="V119" i="110" s="1"/>
  <c r="AN120" i="109"/>
  <c r="U119" i="110" s="1"/>
  <c r="AO119" i="109"/>
  <c r="V118" i="110" s="1"/>
  <c r="AN119" i="109"/>
  <c r="AO118" i="109"/>
  <c r="V117" i="110" s="1"/>
  <c r="AN118" i="109"/>
  <c r="U117" i="110" s="1"/>
  <c r="AO117" i="109"/>
  <c r="V116" i="110" s="1"/>
  <c r="AN117" i="109"/>
  <c r="U116" i="110" s="1"/>
  <c r="AM115" i="109"/>
  <c r="AL115" i="109"/>
  <c r="AK115" i="109"/>
  <c r="AJ115" i="109"/>
  <c r="AI115" i="109"/>
  <c r="AH115" i="109"/>
  <c r="AG115" i="109"/>
  <c r="AF115" i="109"/>
  <c r="AE115" i="109"/>
  <c r="AD115" i="109"/>
  <c r="AC115" i="109"/>
  <c r="AB115" i="109"/>
  <c r="AA115" i="109"/>
  <c r="Z115" i="109"/>
  <c r="Y115" i="109"/>
  <c r="X115" i="109"/>
  <c r="W115" i="109"/>
  <c r="V115" i="109"/>
  <c r="U115" i="109"/>
  <c r="T115" i="109"/>
  <c r="S115" i="109"/>
  <c r="R115" i="109"/>
  <c r="Q115" i="109"/>
  <c r="P115" i="109"/>
  <c r="O115" i="109"/>
  <c r="N115" i="109"/>
  <c r="M115" i="109"/>
  <c r="L115" i="109"/>
  <c r="K115" i="109"/>
  <c r="J115" i="109"/>
  <c r="I115" i="109"/>
  <c r="AO114" i="109"/>
  <c r="V113" i="110" s="1"/>
  <c r="AN114" i="109"/>
  <c r="U113" i="110" s="1"/>
  <c r="AO113" i="109"/>
  <c r="V112" i="110" s="1"/>
  <c r="AN113" i="109"/>
  <c r="U112" i="110" s="1"/>
  <c r="AO112" i="109"/>
  <c r="V111" i="110" s="1"/>
  <c r="AN112" i="109"/>
  <c r="U111" i="110" s="1"/>
  <c r="AO111" i="109"/>
  <c r="V110" i="110" s="1"/>
  <c r="AN111" i="109"/>
  <c r="U110" i="110" s="1"/>
  <c r="AO110" i="109"/>
  <c r="V109" i="110" s="1"/>
  <c r="AN110" i="109"/>
  <c r="U109" i="110" s="1"/>
  <c r="AO109" i="109"/>
  <c r="V108" i="110" s="1"/>
  <c r="AN109" i="109"/>
  <c r="U108" i="110" s="1"/>
  <c r="AO108" i="109"/>
  <c r="V107" i="110" s="1"/>
  <c r="AN108" i="109"/>
  <c r="AO107" i="109"/>
  <c r="V106" i="110" s="1"/>
  <c r="AN107" i="109"/>
  <c r="U106" i="110" s="1"/>
  <c r="AO106" i="109"/>
  <c r="V105" i="110" s="1"/>
  <c r="AN106" i="109"/>
  <c r="AO105" i="109"/>
  <c r="V104" i="110" s="1"/>
  <c r="AN105" i="109"/>
  <c r="U104" i="110" s="1"/>
  <c r="AO104" i="109"/>
  <c r="V103" i="110" s="1"/>
  <c r="AN104" i="109"/>
  <c r="U103" i="110" s="1"/>
  <c r="AO103" i="109"/>
  <c r="V102" i="110" s="1"/>
  <c r="AN103" i="109"/>
  <c r="U102" i="110" s="1"/>
  <c r="AO102" i="109"/>
  <c r="AN102" i="109"/>
  <c r="U101" i="110" s="1"/>
  <c r="AO101" i="109"/>
  <c r="V100" i="110" s="1"/>
  <c r="AN101" i="109"/>
  <c r="U100" i="110" s="1"/>
  <c r="AO100" i="109"/>
  <c r="V99" i="110" s="1"/>
  <c r="AN100" i="109"/>
  <c r="U99" i="110" s="1"/>
  <c r="AO99" i="109"/>
  <c r="V98" i="110" s="1"/>
  <c r="AN99" i="109"/>
  <c r="U98" i="110" s="1"/>
  <c r="AO98" i="109"/>
  <c r="V97" i="110" s="1"/>
  <c r="AN98" i="109"/>
  <c r="U97" i="110" s="1"/>
  <c r="AO97" i="109"/>
  <c r="V96" i="110" s="1"/>
  <c r="AN97" i="109"/>
  <c r="U96" i="110" s="1"/>
  <c r="AO96" i="109"/>
  <c r="V95" i="110" s="1"/>
  <c r="AN96" i="109"/>
  <c r="U95" i="110" s="1"/>
  <c r="AO95" i="109"/>
  <c r="V94" i="110" s="1"/>
  <c r="AN95" i="109"/>
  <c r="U94" i="110" s="1"/>
  <c r="AO94" i="109"/>
  <c r="AN94" i="109"/>
  <c r="AM93" i="109"/>
  <c r="AL93" i="109"/>
  <c r="AK93" i="109"/>
  <c r="AJ93" i="109"/>
  <c r="AI93" i="109"/>
  <c r="AH93" i="109"/>
  <c r="AG93" i="109"/>
  <c r="AF93" i="109"/>
  <c r="AE93" i="109"/>
  <c r="AD93" i="109"/>
  <c r="AC93" i="109"/>
  <c r="AB93" i="109"/>
  <c r="AA93" i="109"/>
  <c r="Z93" i="109"/>
  <c r="Y93" i="109"/>
  <c r="X93" i="109"/>
  <c r="W93" i="109"/>
  <c r="V93" i="109"/>
  <c r="U93" i="109"/>
  <c r="T93" i="109"/>
  <c r="S93" i="109"/>
  <c r="R93" i="109"/>
  <c r="Q93" i="109"/>
  <c r="P93" i="109"/>
  <c r="O93" i="109"/>
  <c r="N93" i="109"/>
  <c r="M93" i="109"/>
  <c r="L93" i="109"/>
  <c r="K93" i="109"/>
  <c r="J93" i="109"/>
  <c r="I93" i="109"/>
  <c r="AO92" i="109"/>
  <c r="V91" i="110" s="1"/>
  <c r="AN92" i="109"/>
  <c r="U91" i="110" s="1"/>
  <c r="AO91" i="109"/>
  <c r="V90" i="110" s="1"/>
  <c r="AN91" i="109"/>
  <c r="AO90" i="109"/>
  <c r="AN90" i="109"/>
  <c r="U89" i="110" s="1"/>
  <c r="AO89" i="109"/>
  <c r="V88" i="110" s="1"/>
  <c r="AN89" i="109"/>
  <c r="U88" i="110" s="1"/>
  <c r="AO88" i="109"/>
  <c r="AN88" i="109"/>
  <c r="U87" i="110" s="1"/>
  <c r="AO87" i="109"/>
  <c r="V86" i="110" s="1"/>
  <c r="AN87" i="109"/>
  <c r="AO86" i="109"/>
  <c r="V85" i="110" s="1"/>
  <c r="AN86" i="109"/>
  <c r="U85" i="110" s="1"/>
  <c r="AO85" i="109"/>
  <c r="V84" i="110" s="1"/>
  <c r="AN85" i="109"/>
  <c r="U84" i="110" s="1"/>
  <c r="AO84" i="109"/>
  <c r="V83" i="110" s="1"/>
  <c r="AN84" i="109"/>
  <c r="U83" i="110" s="1"/>
  <c r="AO83" i="109"/>
  <c r="V82" i="110" s="1"/>
  <c r="AN83" i="109"/>
  <c r="U82" i="110" s="1"/>
  <c r="AO82" i="109"/>
  <c r="AN82" i="109"/>
  <c r="U81" i="110" s="1"/>
  <c r="AO81" i="109"/>
  <c r="V80" i="110" s="1"/>
  <c r="AN81" i="109"/>
  <c r="U80" i="110" s="1"/>
  <c r="AO80" i="109"/>
  <c r="V79" i="110" s="1"/>
  <c r="AN80" i="109"/>
  <c r="U79" i="110" s="1"/>
  <c r="AO79" i="109"/>
  <c r="V78" i="110" s="1"/>
  <c r="AN79" i="109"/>
  <c r="AO78" i="109"/>
  <c r="V77" i="110" s="1"/>
  <c r="AN78" i="109"/>
  <c r="U77" i="110" s="1"/>
  <c r="AO77" i="109"/>
  <c r="AN77" i="109"/>
  <c r="U76" i="110" s="1"/>
  <c r="AM76" i="109"/>
  <c r="AL76" i="109"/>
  <c r="AK76" i="109"/>
  <c r="AJ76" i="109"/>
  <c r="AI76" i="109"/>
  <c r="AH76" i="109"/>
  <c r="AG76" i="109"/>
  <c r="AF76" i="109"/>
  <c r="AE76" i="109"/>
  <c r="AD76" i="109"/>
  <c r="AC76" i="109"/>
  <c r="AB76" i="109"/>
  <c r="AA76" i="109"/>
  <c r="Z76" i="109"/>
  <c r="Y76" i="109"/>
  <c r="X76" i="109"/>
  <c r="W76" i="109"/>
  <c r="V76" i="109"/>
  <c r="U76" i="109"/>
  <c r="T76" i="109"/>
  <c r="S76" i="109"/>
  <c r="R76" i="109"/>
  <c r="Q76" i="109"/>
  <c r="P76" i="109"/>
  <c r="O76" i="109"/>
  <c r="N76" i="109"/>
  <c r="M76" i="109"/>
  <c r="L76" i="109"/>
  <c r="K76" i="109"/>
  <c r="J76" i="109"/>
  <c r="I76" i="109"/>
  <c r="AO75" i="109"/>
  <c r="V74" i="110" s="1"/>
  <c r="AN75" i="109"/>
  <c r="AO74" i="109"/>
  <c r="V73" i="110" s="1"/>
  <c r="AN74" i="109"/>
  <c r="U73" i="110" s="1"/>
  <c r="AM73" i="109"/>
  <c r="AL73" i="109"/>
  <c r="AK73" i="109"/>
  <c r="AJ73" i="109"/>
  <c r="AI73" i="109"/>
  <c r="AH73" i="109"/>
  <c r="AG73" i="109"/>
  <c r="AF73" i="109"/>
  <c r="AE73" i="109"/>
  <c r="AD73" i="109"/>
  <c r="AC73" i="109"/>
  <c r="AB73" i="109"/>
  <c r="AA73" i="109"/>
  <c r="Z73" i="109"/>
  <c r="Y73" i="109"/>
  <c r="X73" i="109"/>
  <c r="W73" i="109"/>
  <c r="V73" i="109"/>
  <c r="U73" i="109"/>
  <c r="T73" i="109"/>
  <c r="S73" i="109"/>
  <c r="R73" i="109"/>
  <c r="Q73" i="109"/>
  <c r="P73" i="109"/>
  <c r="O73" i="109"/>
  <c r="N73" i="109"/>
  <c r="M73" i="109"/>
  <c r="L73" i="109"/>
  <c r="K73" i="109"/>
  <c r="J73" i="109"/>
  <c r="I73" i="109"/>
  <c r="AO72" i="109"/>
  <c r="V71" i="110" s="1"/>
  <c r="AN72" i="109"/>
  <c r="U71" i="110" s="1"/>
  <c r="AO71" i="109"/>
  <c r="AN71" i="109"/>
  <c r="U70" i="110" s="1"/>
  <c r="AM70" i="109"/>
  <c r="AL70" i="109"/>
  <c r="AK70" i="109"/>
  <c r="AJ70" i="109"/>
  <c r="AI70" i="109"/>
  <c r="AH70" i="109"/>
  <c r="AG70" i="109"/>
  <c r="AF70" i="109"/>
  <c r="AE70" i="109"/>
  <c r="AD70" i="109"/>
  <c r="AC70" i="109"/>
  <c r="AB70" i="109"/>
  <c r="AA70" i="109"/>
  <c r="Z70" i="109"/>
  <c r="Y70" i="109"/>
  <c r="X70" i="109"/>
  <c r="W70" i="109"/>
  <c r="V70" i="109"/>
  <c r="U70" i="109"/>
  <c r="T70" i="109"/>
  <c r="S70" i="109"/>
  <c r="R70" i="109"/>
  <c r="Q70" i="109"/>
  <c r="P70" i="109"/>
  <c r="O70" i="109"/>
  <c r="N70" i="109"/>
  <c r="M70" i="109"/>
  <c r="L70" i="109"/>
  <c r="K70" i="109"/>
  <c r="J70" i="109"/>
  <c r="I70" i="109"/>
  <c r="AO69" i="109"/>
  <c r="V68" i="110" s="1"/>
  <c r="AN69" i="109"/>
  <c r="U68" i="110" s="1"/>
  <c r="AO68" i="109"/>
  <c r="V67" i="110" s="1"/>
  <c r="AN68" i="109"/>
  <c r="AO67" i="109"/>
  <c r="V66" i="110" s="1"/>
  <c r="AN67" i="109"/>
  <c r="U66" i="110" s="1"/>
  <c r="AO66" i="109"/>
  <c r="V65" i="110" s="1"/>
  <c r="AN66" i="109"/>
  <c r="AO65" i="109"/>
  <c r="V64" i="110" s="1"/>
  <c r="AN65" i="109"/>
  <c r="U64" i="110" s="1"/>
  <c r="AO64" i="109"/>
  <c r="AN64" i="109"/>
  <c r="AO63" i="109"/>
  <c r="AN63" i="109"/>
  <c r="U62" i="110" s="1"/>
  <c r="AM62" i="109"/>
  <c r="AL62" i="109"/>
  <c r="AK62" i="109"/>
  <c r="AJ62" i="109"/>
  <c r="AI62" i="109"/>
  <c r="AH62" i="109"/>
  <c r="AG62" i="109"/>
  <c r="AF62" i="109"/>
  <c r="AE62" i="109"/>
  <c r="AD62" i="109"/>
  <c r="AC62" i="109"/>
  <c r="AB62" i="109"/>
  <c r="AA62" i="109"/>
  <c r="Z62" i="109"/>
  <c r="Y62" i="109"/>
  <c r="X62" i="109"/>
  <c r="W62" i="109"/>
  <c r="V62" i="109"/>
  <c r="U62" i="109"/>
  <c r="T62" i="109"/>
  <c r="S62" i="109"/>
  <c r="R62" i="109"/>
  <c r="Q62" i="109"/>
  <c r="P62" i="109"/>
  <c r="O62" i="109"/>
  <c r="N62" i="109"/>
  <c r="M62" i="109"/>
  <c r="L62" i="109"/>
  <c r="K62" i="109"/>
  <c r="J62" i="109"/>
  <c r="I62" i="109"/>
  <c r="AO61" i="109"/>
  <c r="V60" i="110" s="1"/>
  <c r="AN61" i="109"/>
  <c r="U60" i="110" s="1"/>
  <c r="AO60" i="109"/>
  <c r="AN60" i="109"/>
  <c r="U59" i="110" s="1"/>
  <c r="AM59" i="109"/>
  <c r="AL59" i="109"/>
  <c r="AK59" i="109"/>
  <c r="AJ59" i="109"/>
  <c r="AI59" i="109"/>
  <c r="AH59" i="109"/>
  <c r="AG59" i="109"/>
  <c r="AF59" i="109"/>
  <c r="AE59" i="109"/>
  <c r="AD59" i="109"/>
  <c r="AC59" i="109"/>
  <c r="AB59" i="109"/>
  <c r="AA59" i="109"/>
  <c r="Z59" i="109"/>
  <c r="Y59" i="109"/>
  <c r="X59" i="109"/>
  <c r="W59" i="109"/>
  <c r="V59" i="109"/>
  <c r="U59" i="109"/>
  <c r="T59" i="109"/>
  <c r="S59" i="109"/>
  <c r="R59" i="109"/>
  <c r="Q59" i="109"/>
  <c r="P59" i="109"/>
  <c r="O59" i="109"/>
  <c r="N59" i="109"/>
  <c r="M59" i="109"/>
  <c r="L59" i="109"/>
  <c r="K59" i="109"/>
  <c r="J59" i="109"/>
  <c r="I59" i="109"/>
  <c r="AO58" i="109"/>
  <c r="V57" i="110" s="1"/>
  <c r="AN58" i="109"/>
  <c r="U57" i="110" s="1"/>
  <c r="AO57" i="109"/>
  <c r="V56" i="110" s="1"/>
  <c r="AN57" i="109"/>
  <c r="U56" i="110" s="1"/>
  <c r="AO56" i="109"/>
  <c r="V55" i="110" s="1"/>
  <c r="AN56" i="109"/>
  <c r="U55" i="110" s="1"/>
  <c r="AO55" i="109"/>
  <c r="V54" i="110" s="1"/>
  <c r="AN55" i="109"/>
  <c r="U54" i="110" s="1"/>
  <c r="AO54" i="109"/>
  <c r="V53" i="110" s="1"/>
  <c r="AN54" i="109"/>
  <c r="U53" i="110" s="1"/>
  <c r="AO53" i="109"/>
  <c r="V52" i="110" s="1"/>
  <c r="AN53" i="109"/>
  <c r="U52" i="110" s="1"/>
  <c r="AM52" i="109"/>
  <c r="AL52" i="109"/>
  <c r="AK52" i="109"/>
  <c r="AJ52" i="109"/>
  <c r="AI52" i="109"/>
  <c r="AH52" i="109"/>
  <c r="AG52" i="109"/>
  <c r="AF52" i="109"/>
  <c r="AE52" i="109"/>
  <c r="AD52" i="109"/>
  <c r="AC52" i="109"/>
  <c r="AB52" i="109"/>
  <c r="AA52" i="109"/>
  <c r="Z52" i="109"/>
  <c r="Y52" i="109"/>
  <c r="X52" i="109"/>
  <c r="W52" i="109"/>
  <c r="V52" i="109"/>
  <c r="U52" i="109"/>
  <c r="T52" i="109"/>
  <c r="S52" i="109"/>
  <c r="R52" i="109"/>
  <c r="Q52" i="109"/>
  <c r="P52" i="109"/>
  <c r="O52" i="109"/>
  <c r="N52" i="109"/>
  <c r="M52" i="109"/>
  <c r="L52" i="109"/>
  <c r="K52" i="109"/>
  <c r="J52" i="109"/>
  <c r="I52" i="109"/>
  <c r="AO51" i="109"/>
  <c r="AN51" i="109"/>
  <c r="U50" i="110" s="1"/>
  <c r="AO50" i="109"/>
  <c r="V49" i="110" s="1"/>
  <c r="AN50" i="109"/>
  <c r="U49" i="110" s="1"/>
  <c r="AO49" i="109"/>
  <c r="AN49" i="109"/>
  <c r="U48" i="110" s="1"/>
  <c r="AO48" i="109"/>
  <c r="V47" i="110" s="1"/>
  <c r="AN48" i="109"/>
  <c r="AO47" i="109"/>
  <c r="V46" i="110" s="1"/>
  <c r="AN47" i="109"/>
  <c r="U46" i="110" s="1"/>
  <c r="AO46" i="109"/>
  <c r="V45" i="110" s="1"/>
  <c r="AN46" i="109"/>
  <c r="U45" i="110" s="1"/>
  <c r="AO45" i="109"/>
  <c r="V44" i="110" s="1"/>
  <c r="AN45" i="109"/>
  <c r="U44" i="110" s="1"/>
  <c r="AO44" i="109"/>
  <c r="V43" i="110" s="1"/>
  <c r="AN44" i="109"/>
  <c r="U43" i="110" s="1"/>
  <c r="AO43" i="109"/>
  <c r="AN43" i="109"/>
  <c r="U42" i="110" s="1"/>
  <c r="AO42" i="109"/>
  <c r="V41" i="110" s="1"/>
  <c r="AN42" i="109"/>
  <c r="U41" i="110" s="1"/>
  <c r="AO41" i="109"/>
  <c r="V40" i="110" s="1"/>
  <c r="AN41" i="109"/>
  <c r="U40" i="110" s="1"/>
  <c r="AM40" i="109"/>
  <c r="AL40" i="109"/>
  <c r="AK40" i="109"/>
  <c r="AJ40" i="109"/>
  <c r="AI40" i="109"/>
  <c r="AH40" i="109"/>
  <c r="AG40" i="109"/>
  <c r="AF40" i="109"/>
  <c r="AE40" i="109"/>
  <c r="AD40" i="109"/>
  <c r="AC40" i="109"/>
  <c r="AB40" i="109"/>
  <c r="AA40" i="109"/>
  <c r="Z40" i="109"/>
  <c r="Y40" i="109"/>
  <c r="X40" i="109"/>
  <c r="W40" i="109"/>
  <c r="V40" i="109"/>
  <c r="U40" i="109"/>
  <c r="T40" i="109"/>
  <c r="S40" i="109"/>
  <c r="R40" i="109"/>
  <c r="Q40" i="109"/>
  <c r="P40" i="109"/>
  <c r="O40" i="109"/>
  <c r="N40" i="109"/>
  <c r="M40" i="109"/>
  <c r="L40" i="109"/>
  <c r="K40" i="109"/>
  <c r="J40" i="109"/>
  <c r="I40" i="109"/>
  <c r="AO39" i="109"/>
  <c r="V38" i="110" s="1"/>
  <c r="AN39" i="109"/>
  <c r="U38" i="110" s="1"/>
  <c r="AO38" i="109"/>
  <c r="V37" i="110" s="1"/>
  <c r="AN38" i="109"/>
  <c r="U37" i="110" s="1"/>
  <c r="AO37" i="109"/>
  <c r="V36" i="110" s="1"/>
  <c r="AN37" i="109"/>
  <c r="U36" i="110" s="1"/>
  <c r="AO36" i="109"/>
  <c r="V35" i="110" s="1"/>
  <c r="AN36" i="109"/>
  <c r="U35" i="110" s="1"/>
  <c r="AM35" i="109"/>
  <c r="AL35" i="109"/>
  <c r="AK35" i="109"/>
  <c r="AJ35" i="109"/>
  <c r="AI35" i="109"/>
  <c r="AH35" i="109"/>
  <c r="AG35" i="109"/>
  <c r="AF35" i="109"/>
  <c r="AE35" i="109"/>
  <c r="AD35" i="109"/>
  <c r="AC35" i="109"/>
  <c r="AB35" i="109"/>
  <c r="AA35" i="109"/>
  <c r="Z35" i="109"/>
  <c r="Y35" i="109"/>
  <c r="X35" i="109"/>
  <c r="W35" i="109"/>
  <c r="V35" i="109"/>
  <c r="U35" i="109"/>
  <c r="T35" i="109"/>
  <c r="S35" i="109"/>
  <c r="R35" i="109"/>
  <c r="Q35" i="109"/>
  <c r="P35" i="109"/>
  <c r="O35" i="109"/>
  <c r="N35" i="109"/>
  <c r="M35" i="109"/>
  <c r="L35" i="109"/>
  <c r="K35" i="109"/>
  <c r="J35" i="109"/>
  <c r="I35" i="109"/>
  <c r="AO34" i="109"/>
  <c r="AN34" i="109"/>
  <c r="U33" i="110" s="1"/>
  <c r="AO33" i="109"/>
  <c r="V32" i="110" s="1"/>
  <c r="AN33" i="109"/>
  <c r="U32" i="110" s="1"/>
  <c r="AO32" i="109"/>
  <c r="V31" i="110" s="1"/>
  <c r="AN32" i="109"/>
  <c r="U31" i="110" s="1"/>
  <c r="AO31" i="109"/>
  <c r="V30" i="110" s="1"/>
  <c r="AN31" i="109"/>
  <c r="U30" i="110" s="1"/>
  <c r="AO30" i="109"/>
  <c r="V29" i="110" s="1"/>
  <c r="AN30" i="109"/>
  <c r="U29" i="110" s="1"/>
  <c r="AO29" i="109"/>
  <c r="V28" i="110" s="1"/>
  <c r="AN29" i="109"/>
  <c r="U28" i="110" s="1"/>
  <c r="AO28" i="109"/>
  <c r="V27" i="110" s="1"/>
  <c r="AN28" i="109"/>
  <c r="U27" i="110" s="1"/>
  <c r="AO27" i="109"/>
  <c r="V26" i="110" s="1"/>
  <c r="AN27" i="109"/>
  <c r="U26" i="110" s="1"/>
  <c r="AO26" i="109"/>
  <c r="AN26" i="109"/>
  <c r="U25" i="110" s="1"/>
  <c r="AO25" i="109"/>
  <c r="V24" i="110" s="1"/>
  <c r="AN25" i="109"/>
  <c r="U24" i="110" s="1"/>
  <c r="AO24" i="109"/>
  <c r="AN24" i="109"/>
  <c r="U23" i="110" s="1"/>
  <c r="AM23" i="109"/>
  <c r="AL23" i="109"/>
  <c r="AK23" i="109"/>
  <c r="AJ23" i="109"/>
  <c r="AI23" i="109"/>
  <c r="AH23" i="109"/>
  <c r="AG23" i="109"/>
  <c r="AF23" i="109"/>
  <c r="AE23" i="109"/>
  <c r="AD23" i="109"/>
  <c r="AC23" i="109"/>
  <c r="AB23" i="109"/>
  <c r="AA23" i="109"/>
  <c r="Z23" i="109"/>
  <c r="Y23" i="109"/>
  <c r="X23" i="109"/>
  <c r="W23" i="109"/>
  <c r="V23" i="109"/>
  <c r="U23" i="109"/>
  <c r="T23" i="109"/>
  <c r="S23" i="109"/>
  <c r="R23" i="109"/>
  <c r="Q23" i="109"/>
  <c r="P23" i="109"/>
  <c r="O23" i="109"/>
  <c r="N23" i="109"/>
  <c r="M23" i="109"/>
  <c r="L23" i="109"/>
  <c r="K23" i="109"/>
  <c r="J23" i="109"/>
  <c r="I23" i="109"/>
  <c r="AO22" i="109"/>
  <c r="V21" i="110" s="1"/>
  <c r="AN22" i="109"/>
  <c r="U21" i="110" s="1"/>
  <c r="AO21" i="109"/>
  <c r="V20" i="110" s="1"/>
  <c r="AN21" i="109"/>
  <c r="U20" i="110" s="1"/>
  <c r="AO20" i="109"/>
  <c r="V19" i="110" s="1"/>
  <c r="AN20" i="109"/>
  <c r="U19" i="110" s="1"/>
  <c r="AO19" i="109"/>
  <c r="V18" i="110" s="1"/>
  <c r="AN19" i="109"/>
  <c r="AO18" i="109"/>
  <c r="V17" i="110" s="1"/>
  <c r="AN18" i="109"/>
  <c r="U17" i="110" s="1"/>
  <c r="AO17" i="109"/>
  <c r="AN17" i="109"/>
  <c r="U16" i="110" s="1"/>
  <c r="AO16" i="109"/>
  <c r="V15" i="110" s="1"/>
  <c r="AN16" i="109"/>
  <c r="U15" i="110" s="1"/>
  <c r="AO15" i="109"/>
  <c r="V14" i="110" s="1"/>
  <c r="AN15" i="109"/>
  <c r="AO14" i="109"/>
  <c r="V13" i="110" s="1"/>
  <c r="AN14" i="109"/>
  <c r="U13" i="110" s="1"/>
  <c r="AO13" i="109"/>
  <c r="V12" i="110" s="1"/>
  <c r="AN13" i="109"/>
  <c r="U12" i="110" s="1"/>
  <c r="AO12" i="109"/>
  <c r="AN12" i="109"/>
  <c r="U11" i="110" s="1"/>
  <c r="AM11" i="109"/>
  <c r="AL11" i="109"/>
  <c r="AK11" i="109"/>
  <c r="AJ11" i="109"/>
  <c r="AI11" i="109"/>
  <c r="AH11" i="109"/>
  <c r="AG11" i="109"/>
  <c r="AF11" i="109"/>
  <c r="AE11" i="109"/>
  <c r="AD11" i="109"/>
  <c r="AC11" i="109"/>
  <c r="AB11" i="109"/>
  <c r="AA11" i="109"/>
  <c r="Z11" i="109"/>
  <c r="Y11" i="109"/>
  <c r="X11" i="109"/>
  <c r="W11" i="109"/>
  <c r="V11" i="109"/>
  <c r="U11" i="109"/>
  <c r="T11" i="109"/>
  <c r="S11" i="109"/>
  <c r="R11" i="109"/>
  <c r="Q11" i="109"/>
  <c r="P11" i="109"/>
  <c r="O11" i="109"/>
  <c r="N11" i="109"/>
  <c r="M11" i="109"/>
  <c r="L11" i="109"/>
  <c r="K11" i="109"/>
  <c r="J11" i="109"/>
  <c r="I11" i="109"/>
  <c r="H11" i="109"/>
  <c r="AO10" i="109"/>
  <c r="V9" i="110" s="1"/>
  <c r="AN10" i="109"/>
  <c r="U9" i="110" s="1"/>
  <c r="AO9" i="109"/>
  <c r="V8" i="110" s="1"/>
  <c r="AN9" i="109"/>
  <c r="U8" i="110" s="1"/>
  <c r="AO8" i="109"/>
  <c r="V7" i="110" s="1"/>
  <c r="AN8" i="109"/>
  <c r="U7" i="110" s="1"/>
  <c r="AO7" i="109"/>
  <c r="V6" i="110" s="1"/>
  <c r="AN7" i="109"/>
  <c r="U6" i="110" s="1"/>
  <c r="AO6" i="109"/>
  <c r="V5" i="110" s="1"/>
  <c r="AN6" i="109"/>
  <c r="U5" i="110" s="1"/>
  <c r="AO5" i="109"/>
  <c r="V4" i="110" s="1"/>
  <c r="AN5" i="109"/>
  <c r="U4" i="110" s="1"/>
  <c r="AL148" i="108"/>
  <c r="AK148" i="108"/>
  <c r="AJ148" i="108"/>
  <c r="AI148" i="108"/>
  <c r="AH148" i="108"/>
  <c r="AG148" i="108"/>
  <c r="AF148" i="108"/>
  <c r="AE148" i="108"/>
  <c r="AD148" i="108"/>
  <c r="AC148" i="108"/>
  <c r="AB148" i="108"/>
  <c r="AA148" i="108"/>
  <c r="Z148" i="108"/>
  <c r="Y148" i="108"/>
  <c r="X148" i="108"/>
  <c r="H148" i="108"/>
  <c r="AN147" i="108"/>
  <c r="T146" i="110" s="1"/>
  <c r="AM147" i="108"/>
  <c r="S146" i="110" s="1"/>
  <c r="AN146" i="108"/>
  <c r="T145" i="110" s="1"/>
  <c r="AM146" i="108"/>
  <c r="S145" i="110" s="1"/>
  <c r="AN145" i="108"/>
  <c r="T144" i="110" s="1"/>
  <c r="AM145" i="108"/>
  <c r="S144" i="110" s="1"/>
  <c r="AN144" i="108"/>
  <c r="T143" i="110" s="1"/>
  <c r="AM144" i="108"/>
  <c r="S143" i="110" s="1"/>
  <c r="AN143" i="108"/>
  <c r="T142" i="110" s="1"/>
  <c r="AM143" i="108"/>
  <c r="S142" i="110" s="1"/>
  <c r="AN142" i="108"/>
  <c r="T141" i="110" s="1"/>
  <c r="AM142" i="108"/>
  <c r="S141" i="110" s="1"/>
  <c r="AN141" i="108"/>
  <c r="T140" i="110" s="1"/>
  <c r="AM141" i="108"/>
  <c r="S140" i="110" s="1"/>
  <c r="AN140" i="108"/>
  <c r="T139" i="110" s="1"/>
  <c r="AM140" i="108"/>
  <c r="S139" i="110" s="1"/>
  <c r="AN139" i="108"/>
  <c r="T138" i="110" s="1"/>
  <c r="AM139" i="108"/>
  <c r="S138" i="110" s="1"/>
  <c r="AN138" i="108"/>
  <c r="T137" i="110" s="1"/>
  <c r="AM138" i="108"/>
  <c r="S137" i="110" s="1"/>
  <c r="AN137" i="108"/>
  <c r="T136" i="110" s="1"/>
  <c r="AM137" i="108"/>
  <c r="S136" i="110" s="1"/>
  <c r="AN136" i="108"/>
  <c r="T135" i="110" s="1"/>
  <c r="AM136" i="108"/>
  <c r="S135" i="110" s="1"/>
  <c r="AN135" i="108"/>
  <c r="T134" i="110" s="1"/>
  <c r="AM135" i="108"/>
  <c r="S134" i="110" s="1"/>
  <c r="AN134" i="108"/>
  <c r="T133" i="110" s="1"/>
  <c r="AM134" i="108"/>
  <c r="S133" i="110" s="1"/>
  <c r="AN133" i="108"/>
  <c r="T132" i="110" s="1"/>
  <c r="AM133" i="108"/>
  <c r="S132" i="110" s="1"/>
  <c r="AN132" i="108"/>
  <c r="T131" i="110" s="1"/>
  <c r="AM132" i="108"/>
  <c r="S131" i="110" s="1"/>
  <c r="AN131" i="108"/>
  <c r="T130" i="110" s="1"/>
  <c r="AM131" i="108"/>
  <c r="S130" i="110" s="1"/>
  <c r="AN130" i="108"/>
  <c r="T129" i="110" s="1"/>
  <c r="AM130" i="108"/>
  <c r="S129" i="110" s="1"/>
  <c r="AN129" i="108"/>
  <c r="T128" i="110" s="1"/>
  <c r="AM129" i="108"/>
  <c r="S128" i="110" s="1"/>
  <c r="AN128" i="108"/>
  <c r="T127" i="110" s="1"/>
  <c r="AM128" i="108"/>
  <c r="S127" i="110" s="1"/>
  <c r="AN127" i="108"/>
  <c r="T126" i="110" s="1"/>
  <c r="AM127" i="108"/>
  <c r="S126" i="110" s="1"/>
  <c r="AN126" i="108"/>
  <c r="T125" i="110" s="1"/>
  <c r="AM126" i="108"/>
  <c r="S125" i="110" s="1"/>
  <c r="AN125" i="108"/>
  <c r="T124" i="110" s="1"/>
  <c r="AM125" i="108"/>
  <c r="S124" i="110" s="1"/>
  <c r="AN124" i="108"/>
  <c r="T123" i="110" s="1"/>
  <c r="AM124" i="108"/>
  <c r="S123" i="110" s="1"/>
  <c r="AN123" i="108"/>
  <c r="T122" i="110" s="1"/>
  <c r="AM123" i="108"/>
  <c r="S122" i="110" s="1"/>
  <c r="AN122" i="108"/>
  <c r="T121" i="110" s="1"/>
  <c r="AM122" i="108"/>
  <c r="S121" i="110" s="1"/>
  <c r="AN121" i="108"/>
  <c r="T120" i="110" s="1"/>
  <c r="AM121" i="108"/>
  <c r="S120" i="110" s="1"/>
  <c r="AN120" i="108"/>
  <c r="T119" i="110" s="1"/>
  <c r="AM120" i="108"/>
  <c r="S119" i="110" s="1"/>
  <c r="AN119" i="108"/>
  <c r="T118" i="110" s="1"/>
  <c r="AM119" i="108"/>
  <c r="S118" i="110" s="1"/>
  <c r="AN118" i="108"/>
  <c r="T117" i="110" s="1"/>
  <c r="AM118" i="108"/>
  <c r="S117" i="110" s="1"/>
  <c r="AN117" i="108"/>
  <c r="T116" i="110" s="1"/>
  <c r="AM117" i="108"/>
  <c r="S116" i="110" s="1"/>
  <c r="AL115" i="108"/>
  <c r="AK115" i="108"/>
  <c r="AJ115" i="108"/>
  <c r="AI115" i="108"/>
  <c r="AH115" i="108"/>
  <c r="AG115" i="108"/>
  <c r="AF115" i="108"/>
  <c r="AE115" i="108"/>
  <c r="AD115" i="108"/>
  <c r="AC115" i="108"/>
  <c r="AB115" i="108"/>
  <c r="AA115" i="108"/>
  <c r="Z115" i="108"/>
  <c r="Y115" i="108"/>
  <c r="X115" i="108"/>
  <c r="W115" i="108"/>
  <c r="V115" i="108"/>
  <c r="U115" i="108"/>
  <c r="T115" i="108"/>
  <c r="S115" i="108"/>
  <c r="R115" i="108"/>
  <c r="Q115" i="108"/>
  <c r="P115" i="108"/>
  <c r="O115" i="108"/>
  <c r="N115" i="108"/>
  <c r="M115" i="108"/>
  <c r="L115" i="108"/>
  <c r="K115" i="108"/>
  <c r="J115" i="108"/>
  <c r="I115" i="108"/>
  <c r="AN114" i="108"/>
  <c r="T113" i="110" s="1"/>
  <c r="AM114" i="108"/>
  <c r="S113" i="110" s="1"/>
  <c r="AN113" i="108"/>
  <c r="T112" i="110" s="1"/>
  <c r="AM113" i="108"/>
  <c r="S112" i="110" s="1"/>
  <c r="AN112" i="108"/>
  <c r="T111" i="110" s="1"/>
  <c r="AM112" i="108"/>
  <c r="S111" i="110" s="1"/>
  <c r="AN111" i="108"/>
  <c r="T110" i="110" s="1"/>
  <c r="AM111" i="108"/>
  <c r="S110" i="110" s="1"/>
  <c r="AN110" i="108"/>
  <c r="T109" i="110" s="1"/>
  <c r="AM110" i="108"/>
  <c r="S109" i="110" s="1"/>
  <c r="AN109" i="108"/>
  <c r="T108" i="110" s="1"/>
  <c r="AM109" i="108"/>
  <c r="S108" i="110" s="1"/>
  <c r="AN108" i="108"/>
  <c r="T107" i="110" s="1"/>
  <c r="AM108" i="108"/>
  <c r="S107" i="110" s="1"/>
  <c r="AN107" i="108"/>
  <c r="T106" i="110" s="1"/>
  <c r="AM107" i="108"/>
  <c r="S106" i="110" s="1"/>
  <c r="AN106" i="108"/>
  <c r="T105" i="110" s="1"/>
  <c r="AM106" i="108"/>
  <c r="S105" i="110" s="1"/>
  <c r="AN105" i="108"/>
  <c r="T104" i="110" s="1"/>
  <c r="AM105" i="108"/>
  <c r="S104" i="110" s="1"/>
  <c r="AN104" i="108"/>
  <c r="T103" i="110" s="1"/>
  <c r="AM104" i="108"/>
  <c r="S103" i="110" s="1"/>
  <c r="AN103" i="108"/>
  <c r="T102" i="110" s="1"/>
  <c r="AM103" i="108"/>
  <c r="S102" i="110" s="1"/>
  <c r="AN102" i="108"/>
  <c r="T101" i="110" s="1"/>
  <c r="AM102" i="108"/>
  <c r="S101" i="110" s="1"/>
  <c r="AN101" i="108"/>
  <c r="T100" i="110" s="1"/>
  <c r="AM101" i="108"/>
  <c r="S100" i="110" s="1"/>
  <c r="AN100" i="108"/>
  <c r="T99" i="110" s="1"/>
  <c r="AM100" i="108"/>
  <c r="S99" i="110" s="1"/>
  <c r="AN99" i="108"/>
  <c r="T98" i="110" s="1"/>
  <c r="AM99" i="108"/>
  <c r="S98" i="110" s="1"/>
  <c r="AN98" i="108"/>
  <c r="T97" i="110" s="1"/>
  <c r="AM98" i="108"/>
  <c r="S97" i="110" s="1"/>
  <c r="AN97" i="108"/>
  <c r="T96" i="110" s="1"/>
  <c r="AM97" i="108"/>
  <c r="S96" i="110" s="1"/>
  <c r="AN96" i="108"/>
  <c r="T95" i="110" s="1"/>
  <c r="AM96" i="108"/>
  <c r="S95" i="110" s="1"/>
  <c r="AN95" i="108"/>
  <c r="T94" i="110" s="1"/>
  <c r="AM95" i="108"/>
  <c r="S94" i="110" s="1"/>
  <c r="AN94" i="108"/>
  <c r="AM94" i="108"/>
  <c r="S93" i="110" s="1"/>
  <c r="AL93" i="108"/>
  <c r="AK93" i="108"/>
  <c r="AJ93" i="108"/>
  <c r="AI93" i="108"/>
  <c r="AH93" i="108"/>
  <c r="AG93" i="108"/>
  <c r="AF93" i="108"/>
  <c r="AE93" i="108"/>
  <c r="AD93" i="108"/>
  <c r="AC93" i="108"/>
  <c r="AB93" i="108"/>
  <c r="AA93" i="108"/>
  <c r="Z93" i="108"/>
  <c r="Y93" i="108"/>
  <c r="X93" i="108"/>
  <c r="W93" i="108"/>
  <c r="V93" i="108"/>
  <c r="U93" i="108"/>
  <c r="T93" i="108"/>
  <c r="S93" i="108"/>
  <c r="R93" i="108"/>
  <c r="Q93" i="108"/>
  <c r="P93" i="108"/>
  <c r="O93" i="108"/>
  <c r="N93" i="108"/>
  <c r="M93" i="108"/>
  <c r="L93" i="108"/>
  <c r="K93" i="108"/>
  <c r="J93" i="108"/>
  <c r="I93" i="108"/>
  <c r="AN92" i="108"/>
  <c r="T91" i="110" s="1"/>
  <c r="AM92" i="108"/>
  <c r="S91" i="110" s="1"/>
  <c r="AN91" i="108"/>
  <c r="T90" i="110" s="1"/>
  <c r="AM91" i="108"/>
  <c r="S90" i="110" s="1"/>
  <c r="AN90" i="108"/>
  <c r="T89" i="110" s="1"/>
  <c r="AM90" i="108"/>
  <c r="S89" i="110" s="1"/>
  <c r="AN89" i="108"/>
  <c r="T88" i="110" s="1"/>
  <c r="AM89" i="108"/>
  <c r="S88" i="110" s="1"/>
  <c r="AN88" i="108"/>
  <c r="T87" i="110" s="1"/>
  <c r="S87" i="110"/>
  <c r="AN87" i="108"/>
  <c r="T86" i="110" s="1"/>
  <c r="S86" i="110"/>
  <c r="AN86" i="108"/>
  <c r="T85" i="110" s="1"/>
  <c r="S85" i="110"/>
  <c r="AN85" i="108"/>
  <c r="T84" i="110" s="1"/>
  <c r="S84" i="110"/>
  <c r="AN84" i="108"/>
  <c r="T83" i="110" s="1"/>
  <c r="S83" i="110"/>
  <c r="AN83" i="108"/>
  <c r="T82" i="110" s="1"/>
  <c r="S82" i="110"/>
  <c r="AN82" i="108"/>
  <c r="T81" i="110" s="1"/>
  <c r="S81" i="110"/>
  <c r="AN81" i="108"/>
  <c r="T80" i="110" s="1"/>
  <c r="AM81" i="108"/>
  <c r="S80" i="110" s="1"/>
  <c r="AN80" i="108"/>
  <c r="T79" i="110" s="1"/>
  <c r="AM80" i="108"/>
  <c r="S79" i="110" s="1"/>
  <c r="AN79" i="108"/>
  <c r="T78" i="110" s="1"/>
  <c r="AM79" i="108"/>
  <c r="S78" i="110" s="1"/>
  <c r="AN78" i="108"/>
  <c r="T77" i="110" s="1"/>
  <c r="AM78" i="108"/>
  <c r="S77" i="110" s="1"/>
  <c r="AN77" i="108"/>
  <c r="AM77" i="108"/>
  <c r="S76" i="110" s="1"/>
  <c r="AL76" i="108"/>
  <c r="AK76" i="108"/>
  <c r="AJ76" i="108"/>
  <c r="AI76" i="108"/>
  <c r="AH76" i="108"/>
  <c r="AG76" i="108"/>
  <c r="AF76" i="108"/>
  <c r="AE76" i="108"/>
  <c r="AD76" i="108"/>
  <c r="AC76" i="108"/>
  <c r="AB76" i="108"/>
  <c r="AA76" i="108"/>
  <c r="Z76" i="108"/>
  <c r="Y76" i="108"/>
  <c r="X76" i="108"/>
  <c r="W76" i="108"/>
  <c r="V76" i="108"/>
  <c r="U76" i="108"/>
  <c r="T76" i="108"/>
  <c r="S76" i="108"/>
  <c r="R76" i="108"/>
  <c r="Q76" i="108"/>
  <c r="P76" i="108"/>
  <c r="O76" i="108"/>
  <c r="N76" i="108"/>
  <c r="M76" i="108"/>
  <c r="L76" i="108"/>
  <c r="K76" i="108"/>
  <c r="J76" i="108"/>
  <c r="I76" i="108"/>
  <c r="AN75" i="108"/>
  <c r="T74" i="110" s="1"/>
  <c r="AM75" i="108"/>
  <c r="S74" i="110" s="1"/>
  <c r="AN74" i="108"/>
  <c r="AM74" i="108"/>
  <c r="S73" i="110" s="1"/>
  <c r="AL73" i="108"/>
  <c r="AK73" i="108"/>
  <c r="AJ73" i="108"/>
  <c r="AI73" i="108"/>
  <c r="AH73" i="108"/>
  <c r="AG73" i="108"/>
  <c r="AF73" i="108"/>
  <c r="AE73" i="108"/>
  <c r="AD73" i="108"/>
  <c r="AC73" i="108"/>
  <c r="AB73" i="108"/>
  <c r="AA73" i="108"/>
  <c r="Z73" i="108"/>
  <c r="Y73" i="108"/>
  <c r="AN72" i="108"/>
  <c r="T71" i="110" s="1"/>
  <c r="AM72" i="108"/>
  <c r="S71" i="110" s="1"/>
  <c r="AN71" i="108"/>
  <c r="AM71" i="108"/>
  <c r="S70" i="110" s="1"/>
  <c r="AL70" i="108"/>
  <c r="AK70" i="108"/>
  <c r="AJ70" i="108"/>
  <c r="AI70" i="108"/>
  <c r="AH70" i="108"/>
  <c r="AG70" i="108"/>
  <c r="AF70" i="108"/>
  <c r="AE70" i="108"/>
  <c r="AD70" i="108"/>
  <c r="AC70" i="108"/>
  <c r="AB70" i="108"/>
  <c r="AA70" i="108"/>
  <c r="Z70" i="108"/>
  <c r="Y70" i="108"/>
  <c r="X70" i="108"/>
  <c r="W70" i="108"/>
  <c r="V70" i="108"/>
  <c r="U70" i="108"/>
  <c r="T70" i="108"/>
  <c r="S70" i="108"/>
  <c r="R70" i="108"/>
  <c r="Q70" i="108"/>
  <c r="P70" i="108"/>
  <c r="O70" i="108"/>
  <c r="N70" i="108"/>
  <c r="M70" i="108"/>
  <c r="L70" i="108"/>
  <c r="K70" i="108"/>
  <c r="J70" i="108"/>
  <c r="I70" i="108"/>
  <c r="AN69" i="108"/>
  <c r="T68" i="110" s="1"/>
  <c r="AM69" i="108"/>
  <c r="S68" i="110" s="1"/>
  <c r="AN68" i="108"/>
  <c r="T67" i="110" s="1"/>
  <c r="AM68" i="108"/>
  <c r="S67" i="110" s="1"/>
  <c r="AN67" i="108"/>
  <c r="T66" i="110" s="1"/>
  <c r="AM67" i="108"/>
  <c r="S66" i="110" s="1"/>
  <c r="AN66" i="108"/>
  <c r="T65" i="110" s="1"/>
  <c r="AM66" i="108"/>
  <c r="S65" i="110" s="1"/>
  <c r="AN65" i="108"/>
  <c r="T64" i="110" s="1"/>
  <c r="AM65" i="108"/>
  <c r="S64" i="110" s="1"/>
  <c r="AN64" i="108"/>
  <c r="T63" i="110" s="1"/>
  <c r="AM64" i="108"/>
  <c r="S63" i="110" s="1"/>
  <c r="AN63" i="108"/>
  <c r="AM63" i="108"/>
  <c r="S62" i="110" s="1"/>
  <c r="AL62" i="108"/>
  <c r="AK62" i="108"/>
  <c r="AJ62" i="108"/>
  <c r="AI62" i="108"/>
  <c r="AH62" i="108"/>
  <c r="AG62" i="108"/>
  <c r="AF62" i="108"/>
  <c r="AE62" i="108"/>
  <c r="AD62" i="108"/>
  <c r="AC62" i="108"/>
  <c r="AB62" i="108"/>
  <c r="AA62" i="108"/>
  <c r="Z62" i="108"/>
  <c r="Y62" i="108"/>
  <c r="X62" i="108"/>
  <c r="W62" i="108"/>
  <c r="V62" i="108"/>
  <c r="U62" i="108"/>
  <c r="T62" i="108"/>
  <c r="S62" i="108"/>
  <c r="R62" i="108"/>
  <c r="Q62" i="108"/>
  <c r="P62" i="108"/>
  <c r="O62" i="108"/>
  <c r="N62" i="108"/>
  <c r="M62" i="108"/>
  <c r="L62" i="108"/>
  <c r="K62" i="108"/>
  <c r="J62" i="108"/>
  <c r="I62" i="108"/>
  <c r="AN61" i="108"/>
  <c r="T60" i="110" s="1"/>
  <c r="AM61" i="108"/>
  <c r="S60" i="110" s="1"/>
  <c r="AN60" i="108"/>
  <c r="AM60" i="108"/>
  <c r="S59" i="110" s="1"/>
  <c r="AL59" i="108"/>
  <c r="AK59" i="108"/>
  <c r="AJ59" i="108"/>
  <c r="AI59" i="108"/>
  <c r="AH59" i="108"/>
  <c r="AG59" i="108"/>
  <c r="AF59" i="108"/>
  <c r="AE59" i="108"/>
  <c r="AD59" i="108"/>
  <c r="AC59" i="108"/>
  <c r="AB59" i="108"/>
  <c r="AA59" i="108"/>
  <c r="Z59" i="108"/>
  <c r="Y59" i="108"/>
  <c r="X59" i="108"/>
  <c r="W59" i="108"/>
  <c r="V59" i="108"/>
  <c r="U59" i="108"/>
  <c r="T59" i="108"/>
  <c r="S59" i="108"/>
  <c r="R59" i="108"/>
  <c r="Q59" i="108"/>
  <c r="P59" i="108"/>
  <c r="O59" i="108"/>
  <c r="N59" i="108"/>
  <c r="M59" i="108"/>
  <c r="L59" i="108"/>
  <c r="K59" i="108"/>
  <c r="J59" i="108"/>
  <c r="I59" i="108"/>
  <c r="AN58" i="108"/>
  <c r="T57" i="110" s="1"/>
  <c r="AM58" i="108"/>
  <c r="S57" i="110" s="1"/>
  <c r="AN57" i="108"/>
  <c r="T56" i="110" s="1"/>
  <c r="AM57" i="108"/>
  <c r="S56" i="110" s="1"/>
  <c r="AN56" i="108"/>
  <c r="T55" i="110" s="1"/>
  <c r="AM56" i="108"/>
  <c r="S55" i="110" s="1"/>
  <c r="AN55" i="108"/>
  <c r="T54" i="110" s="1"/>
  <c r="AM55" i="108"/>
  <c r="S54" i="110" s="1"/>
  <c r="AN54" i="108"/>
  <c r="T53" i="110" s="1"/>
  <c r="AM54" i="108"/>
  <c r="S53" i="110" s="1"/>
  <c r="AN53" i="108"/>
  <c r="AM53" i="108"/>
  <c r="S52" i="110" s="1"/>
  <c r="AL52" i="108"/>
  <c r="AK52" i="108"/>
  <c r="AJ52" i="108"/>
  <c r="AI52" i="108"/>
  <c r="AH52" i="108"/>
  <c r="AG52" i="108"/>
  <c r="AF52" i="108"/>
  <c r="AE52" i="108"/>
  <c r="AD52" i="108"/>
  <c r="AC52" i="108"/>
  <c r="AB52" i="108"/>
  <c r="AA52" i="108"/>
  <c r="Z52" i="108"/>
  <c r="Y52" i="108"/>
  <c r="X52" i="108"/>
  <c r="W52" i="108"/>
  <c r="V52" i="108"/>
  <c r="U52" i="108"/>
  <c r="T52" i="108"/>
  <c r="S52" i="108"/>
  <c r="R52" i="108"/>
  <c r="Q52" i="108"/>
  <c r="P52" i="108"/>
  <c r="O52" i="108"/>
  <c r="N52" i="108"/>
  <c r="M52" i="108"/>
  <c r="L52" i="108"/>
  <c r="K52" i="108"/>
  <c r="J52" i="108"/>
  <c r="I52" i="108"/>
  <c r="AN51" i="108"/>
  <c r="T50" i="110" s="1"/>
  <c r="AM51" i="108"/>
  <c r="S50" i="110" s="1"/>
  <c r="AN50" i="108"/>
  <c r="T49" i="110" s="1"/>
  <c r="AM50" i="108"/>
  <c r="S49" i="110" s="1"/>
  <c r="AN49" i="108"/>
  <c r="T48" i="110" s="1"/>
  <c r="AM49" i="108"/>
  <c r="S48" i="110" s="1"/>
  <c r="AN48" i="108"/>
  <c r="T47" i="110" s="1"/>
  <c r="AM48" i="108"/>
  <c r="S47" i="110" s="1"/>
  <c r="AN47" i="108"/>
  <c r="T46" i="110" s="1"/>
  <c r="AM47" i="108"/>
  <c r="S46" i="110" s="1"/>
  <c r="AN46" i="108"/>
  <c r="T45" i="110" s="1"/>
  <c r="AM46" i="108"/>
  <c r="S45" i="110" s="1"/>
  <c r="AN45" i="108"/>
  <c r="T44" i="110" s="1"/>
  <c r="AM45" i="108"/>
  <c r="S44" i="110" s="1"/>
  <c r="AN44" i="108"/>
  <c r="T43" i="110" s="1"/>
  <c r="AM44" i="108"/>
  <c r="S43" i="110" s="1"/>
  <c r="AN43" i="108"/>
  <c r="T42" i="110" s="1"/>
  <c r="AM43" i="108"/>
  <c r="S42" i="110" s="1"/>
  <c r="AN42" i="108"/>
  <c r="T41" i="110" s="1"/>
  <c r="AM42" i="108"/>
  <c r="S41" i="110" s="1"/>
  <c r="AN41" i="108"/>
  <c r="AM41" i="108"/>
  <c r="S40" i="110" s="1"/>
  <c r="AL40" i="108"/>
  <c r="AK40" i="108"/>
  <c r="AJ40" i="108"/>
  <c r="AI40" i="108"/>
  <c r="AH40" i="108"/>
  <c r="AG40" i="108"/>
  <c r="AF40" i="108"/>
  <c r="AE40" i="108"/>
  <c r="AD40" i="108"/>
  <c r="AC40" i="108"/>
  <c r="AB40" i="108"/>
  <c r="AA40" i="108"/>
  <c r="Z40" i="108"/>
  <c r="Y40" i="108"/>
  <c r="X40" i="108"/>
  <c r="W40" i="108"/>
  <c r="V40" i="108"/>
  <c r="U40" i="108"/>
  <c r="T40" i="108"/>
  <c r="S40" i="108"/>
  <c r="R40" i="108"/>
  <c r="Q40" i="108"/>
  <c r="P40" i="108"/>
  <c r="O40" i="108"/>
  <c r="N40" i="108"/>
  <c r="M40" i="108"/>
  <c r="L40" i="108"/>
  <c r="K40" i="108"/>
  <c r="J40" i="108"/>
  <c r="I40" i="108"/>
  <c r="AN39" i="108"/>
  <c r="T38" i="110" s="1"/>
  <c r="AM39" i="108"/>
  <c r="S38" i="110" s="1"/>
  <c r="AN38" i="108"/>
  <c r="T37" i="110" s="1"/>
  <c r="AM38" i="108"/>
  <c r="S37" i="110" s="1"/>
  <c r="AN37" i="108"/>
  <c r="T36" i="110" s="1"/>
  <c r="AM37" i="108"/>
  <c r="S36" i="110" s="1"/>
  <c r="AN36" i="108"/>
  <c r="AM36" i="108"/>
  <c r="S35" i="110" s="1"/>
  <c r="AL35" i="108"/>
  <c r="AK35" i="108"/>
  <c r="AJ35" i="108"/>
  <c r="AI35" i="108"/>
  <c r="AH35" i="108"/>
  <c r="AG35" i="108"/>
  <c r="AF35" i="108"/>
  <c r="AE35" i="108"/>
  <c r="AD35" i="108"/>
  <c r="AC35" i="108"/>
  <c r="AB35" i="108"/>
  <c r="AA35" i="108"/>
  <c r="Z35" i="108"/>
  <c r="Y35" i="108"/>
  <c r="X35" i="108"/>
  <c r="W35" i="108"/>
  <c r="V35" i="108"/>
  <c r="U35" i="108"/>
  <c r="T35" i="108"/>
  <c r="S35" i="108"/>
  <c r="R35" i="108"/>
  <c r="Q35" i="108"/>
  <c r="P35" i="108"/>
  <c r="O35" i="108"/>
  <c r="N35" i="108"/>
  <c r="M35" i="108"/>
  <c r="L35" i="108"/>
  <c r="K35" i="108"/>
  <c r="J35" i="108"/>
  <c r="I35" i="108"/>
  <c r="AN34" i="108"/>
  <c r="T33" i="110" s="1"/>
  <c r="AM34" i="108"/>
  <c r="S33" i="110" s="1"/>
  <c r="AN33" i="108"/>
  <c r="T32" i="110" s="1"/>
  <c r="AM33" i="108"/>
  <c r="S32" i="110" s="1"/>
  <c r="AN32" i="108"/>
  <c r="T31" i="110" s="1"/>
  <c r="AM32" i="108"/>
  <c r="S31" i="110" s="1"/>
  <c r="AN31" i="108"/>
  <c r="T30" i="110" s="1"/>
  <c r="AM31" i="108"/>
  <c r="S30" i="110" s="1"/>
  <c r="AN30" i="108"/>
  <c r="T29" i="110" s="1"/>
  <c r="AM30" i="108"/>
  <c r="S29" i="110" s="1"/>
  <c r="AN29" i="108"/>
  <c r="T28" i="110" s="1"/>
  <c r="AM29" i="108"/>
  <c r="S28" i="110" s="1"/>
  <c r="AN28" i="108"/>
  <c r="T27" i="110" s="1"/>
  <c r="AM28" i="108"/>
  <c r="S27" i="110" s="1"/>
  <c r="AN27" i="108"/>
  <c r="T26" i="110" s="1"/>
  <c r="AM27" i="108"/>
  <c r="S26" i="110" s="1"/>
  <c r="AN26" i="108"/>
  <c r="T25" i="110" s="1"/>
  <c r="AM26" i="108"/>
  <c r="S25" i="110" s="1"/>
  <c r="AN25" i="108"/>
  <c r="T24" i="110" s="1"/>
  <c r="AM25" i="108"/>
  <c r="S24" i="110" s="1"/>
  <c r="AN24" i="108"/>
  <c r="AM24" i="108"/>
  <c r="S23" i="110" s="1"/>
  <c r="AL23" i="108"/>
  <c r="AK23" i="108"/>
  <c r="AJ23" i="108"/>
  <c r="AI23" i="108"/>
  <c r="AH23" i="108"/>
  <c r="AG23" i="108"/>
  <c r="AF23" i="108"/>
  <c r="AE23" i="108"/>
  <c r="AD23" i="108"/>
  <c r="AC23" i="108"/>
  <c r="AB23" i="108"/>
  <c r="AA23" i="108"/>
  <c r="Z23" i="108"/>
  <c r="Y23" i="108"/>
  <c r="X23" i="108"/>
  <c r="W23" i="108"/>
  <c r="V23" i="108"/>
  <c r="U23" i="108"/>
  <c r="T23" i="108"/>
  <c r="S23" i="108"/>
  <c r="R23" i="108"/>
  <c r="Q23" i="108"/>
  <c r="P23" i="108"/>
  <c r="O23" i="108"/>
  <c r="N23" i="108"/>
  <c r="M23" i="108"/>
  <c r="L23" i="108"/>
  <c r="K23" i="108"/>
  <c r="J23" i="108"/>
  <c r="I23" i="108"/>
  <c r="AN22" i="108"/>
  <c r="T21" i="110" s="1"/>
  <c r="AM22" i="108"/>
  <c r="S21" i="110" s="1"/>
  <c r="AN21" i="108"/>
  <c r="T20" i="110" s="1"/>
  <c r="AM21" i="108"/>
  <c r="S20" i="110" s="1"/>
  <c r="AN20" i="108"/>
  <c r="T19" i="110" s="1"/>
  <c r="AM20" i="108"/>
  <c r="S19" i="110" s="1"/>
  <c r="AN19" i="108"/>
  <c r="T18" i="110" s="1"/>
  <c r="AM19" i="108"/>
  <c r="S18" i="110" s="1"/>
  <c r="AN18" i="108"/>
  <c r="T17" i="110" s="1"/>
  <c r="AM18" i="108"/>
  <c r="S17" i="110" s="1"/>
  <c r="AN17" i="108"/>
  <c r="T16" i="110" s="1"/>
  <c r="AM17" i="108"/>
  <c r="S16" i="110" s="1"/>
  <c r="AN16" i="108"/>
  <c r="T15" i="110" s="1"/>
  <c r="AM16" i="108"/>
  <c r="S15" i="110" s="1"/>
  <c r="AN15" i="108"/>
  <c r="T14" i="110" s="1"/>
  <c r="AM15" i="108"/>
  <c r="S14" i="110" s="1"/>
  <c r="AN14" i="108"/>
  <c r="T13" i="110" s="1"/>
  <c r="AM14" i="108"/>
  <c r="S13" i="110" s="1"/>
  <c r="AN13" i="108"/>
  <c r="T12" i="110" s="1"/>
  <c r="AM13" i="108"/>
  <c r="S12" i="110" s="1"/>
  <c r="AN12" i="108"/>
  <c r="AM12" i="108"/>
  <c r="S11" i="110" s="1"/>
  <c r="AL11" i="108"/>
  <c r="AK11" i="108"/>
  <c r="AJ11" i="108"/>
  <c r="AI11" i="108"/>
  <c r="AH11" i="108"/>
  <c r="AG11" i="108"/>
  <c r="AF11" i="108"/>
  <c r="AE11" i="108"/>
  <c r="AD11" i="108"/>
  <c r="AC11" i="108"/>
  <c r="AB11" i="108"/>
  <c r="AA11" i="108"/>
  <c r="Z11" i="108"/>
  <c r="Y11" i="108"/>
  <c r="X11" i="108"/>
  <c r="W11" i="108"/>
  <c r="V11" i="108"/>
  <c r="U11" i="108"/>
  <c r="T11" i="108"/>
  <c r="S11" i="108"/>
  <c r="R11" i="108"/>
  <c r="Q11" i="108"/>
  <c r="P11" i="108"/>
  <c r="O11" i="108"/>
  <c r="N11" i="108"/>
  <c r="M11" i="108"/>
  <c r="L11" i="108"/>
  <c r="K11" i="108"/>
  <c r="J11" i="108"/>
  <c r="I11" i="108"/>
  <c r="H11" i="108"/>
  <c r="AN10" i="108"/>
  <c r="T9" i="110" s="1"/>
  <c r="AM10" i="108"/>
  <c r="S9" i="110" s="1"/>
  <c r="AN9" i="108"/>
  <c r="T8" i="110" s="1"/>
  <c r="AM9" i="108"/>
  <c r="S8" i="110" s="1"/>
  <c r="AN8" i="108"/>
  <c r="T7" i="110" s="1"/>
  <c r="AM8" i="108"/>
  <c r="S7" i="110" s="1"/>
  <c r="AN7" i="108"/>
  <c r="T6" i="110" s="1"/>
  <c r="AM7" i="108"/>
  <c r="S6" i="110" s="1"/>
  <c r="AN6" i="108"/>
  <c r="T5" i="110" s="1"/>
  <c r="AM6" i="108"/>
  <c r="S5" i="110" s="1"/>
  <c r="AN5" i="108"/>
  <c r="AM5" i="108"/>
  <c r="S4" i="110" s="1"/>
  <c r="AN95" i="116"/>
  <c r="O94" i="110" s="1"/>
  <c r="AN96" i="116"/>
  <c r="O95" i="110" s="1"/>
  <c r="AN97" i="116"/>
  <c r="O96" i="110" s="1"/>
  <c r="AN98" i="116"/>
  <c r="O97" i="110" s="1"/>
  <c r="AN99" i="116"/>
  <c r="O98" i="110" s="1"/>
  <c r="AN100" i="116"/>
  <c r="O99" i="110" s="1"/>
  <c r="AN101" i="116"/>
  <c r="O100" i="110" s="1"/>
  <c r="AN102" i="116"/>
  <c r="O101" i="110" s="1"/>
  <c r="AN103" i="116"/>
  <c r="O102" i="110" s="1"/>
  <c r="AN104" i="116"/>
  <c r="O103" i="110" s="1"/>
  <c r="AN105" i="116"/>
  <c r="O104" i="110" s="1"/>
  <c r="AN106" i="116"/>
  <c r="O105" i="110" s="1"/>
  <c r="AN107" i="116"/>
  <c r="O106" i="110" s="1"/>
  <c r="AN108" i="116"/>
  <c r="O107" i="110" s="1"/>
  <c r="AN109" i="116"/>
  <c r="O108" i="110" s="1"/>
  <c r="AN110" i="116"/>
  <c r="O109" i="110" s="1"/>
  <c r="AN111" i="116"/>
  <c r="O110" i="110" s="1"/>
  <c r="AN112" i="116"/>
  <c r="O111" i="110" s="1"/>
  <c r="AN113" i="116"/>
  <c r="O112" i="110" s="1"/>
  <c r="AN114" i="116"/>
  <c r="O113" i="110" s="1"/>
  <c r="AN94" i="116"/>
  <c r="O93" i="110" s="1"/>
  <c r="AN75" i="116"/>
  <c r="O74" i="110" s="1"/>
  <c r="AN78" i="116"/>
  <c r="O77" i="110" s="1"/>
  <c r="AN79" i="116"/>
  <c r="O78" i="110" s="1"/>
  <c r="AN80" i="116"/>
  <c r="O79" i="110" s="1"/>
  <c r="AN81" i="116"/>
  <c r="O80" i="110" s="1"/>
  <c r="AN82" i="116"/>
  <c r="O81" i="110" s="1"/>
  <c r="AN83" i="116"/>
  <c r="O82" i="110" s="1"/>
  <c r="AN84" i="116"/>
  <c r="O83" i="110" s="1"/>
  <c r="AN85" i="116"/>
  <c r="O84" i="110" s="1"/>
  <c r="AN86" i="116"/>
  <c r="O85" i="110" s="1"/>
  <c r="AN87" i="116"/>
  <c r="O86" i="110" s="1"/>
  <c r="AN88" i="116"/>
  <c r="O87" i="110" s="1"/>
  <c r="AN89" i="116"/>
  <c r="O88" i="110" s="1"/>
  <c r="AN90" i="116"/>
  <c r="O89" i="110" s="1"/>
  <c r="AN91" i="116"/>
  <c r="O90" i="110" s="1"/>
  <c r="AN92" i="116"/>
  <c r="O91" i="110" s="1"/>
  <c r="AN77" i="116"/>
  <c r="O76" i="110" s="1"/>
  <c r="AN74" i="116"/>
  <c r="O73" i="110" s="1"/>
  <c r="AM148" i="116"/>
  <c r="AL148" i="116"/>
  <c r="AK148" i="116"/>
  <c r="AJ148" i="116"/>
  <c r="AI148" i="116"/>
  <c r="AH148" i="116"/>
  <c r="AG148" i="116"/>
  <c r="AF148" i="116"/>
  <c r="AE148" i="116"/>
  <c r="AD148" i="116"/>
  <c r="AC148" i="116"/>
  <c r="AB148" i="116"/>
  <c r="AA148" i="116"/>
  <c r="Z148" i="116"/>
  <c r="Y148" i="116"/>
  <c r="X148" i="116"/>
  <c r="W148" i="116"/>
  <c r="V148" i="116"/>
  <c r="U148" i="116"/>
  <c r="T148" i="116"/>
  <c r="S148" i="116"/>
  <c r="R148" i="116"/>
  <c r="Q148" i="116"/>
  <c r="P148" i="116"/>
  <c r="O148" i="116"/>
  <c r="N148" i="116"/>
  <c r="M148" i="116"/>
  <c r="L148" i="116"/>
  <c r="K148" i="116"/>
  <c r="J148" i="116"/>
  <c r="I148" i="116"/>
  <c r="AO147" i="116"/>
  <c r="P146" i="110" s="1"/>
  <c r="AN147" i="116"/>
  <c r="O146" i="110" s="1"/>
  <c r="AO146" i="116"/>
  <c r="P145" i="110" s="1"/>
  <c r="AN146" i="116"/>
  <c r="O145" i="110" s="1"/>
  <c r="AO145" i="116"/>
  <c r="P144" i="110" s="1"/>
  <c r="AN145" i="116"/>
  <c r="O144" i="110" s="1"/>
  <c r="AO144" i="116"/>
  <c r="P143" i="110" s="1"/>
  <c r="AN144" i="116"/>
  <c r="O143" i="110" s="1"/>
  <c r="AO143" i="116"/>
  <c r="P142" i="110" s="1"/>
  <c r="AN143" i="116"/>
  <c r="O142" i="110" s="1"/>
  <c r="AO142" i="116"/>
  <c r="P141" i="110" s="1"/>
  <c r="AN142" i="116"/>
  <c r="O141" i="110" s="1"/>
  <c r="AO141" i="116"/>
  <c r="P140" i="110" s="1"/>
  <c r="AN141" i="116"/>
  <c r="O140" i="110" s="1"/>
  <c r="AO140" i="116"/>
  <c r="P139" i="110" s="1"/>
  <c r="AN140" i="116"/>
  <c r="O139" i="110" s="1"/>
  <c r="AO139" i="116"/>
  <c r="P138" i="110" s="1"/>
  <c r="AN139" i="116"/>
  <c r="O138" i="110" s="1"/>
  <c r="AO138" i="116"/>
  <c r="P137" i="110" s="1"/>
  <c r="AN138" i="116"/>
  <c r="O137" i="110" s="1"/>
  <c r="AO137" i="116"/>
  <c r="P136" i="110" s="1"/>
  <c r="AN137" i="116"/>
  <c r="O136" i="110" s="1"/>
  <c r="AO136" i="116"/>
  <c r="P135" i="110" s="1"/>
  <c r="AN136" i="116"/>
  <c r="O135" i="110" s="1"/>
  <c r="AO135" i="116"/>
  <c r="P134" i="110" s="1"/>
  <c r="AN135" i="116"/>
  <c r="O134" i="110" s="1"/>
  <c r="AO134" i="116"/>
  <c r="P133" i="110" s="1"/>
  <c r="AN134" i="116"/>
  <c r="O133" i="110" s="1"/>
  <c r="AO133" i="116"/>
  <c r="P132" i="110" s="1"/>
  <c r="AN133" i="116"/>
  <c r="O132" i="110" s="1"/>
  <c r="AO132" i="116"/>
  <c r="P131" i="110" s="1"/>
  <c r="AN132" i="116"/>
  <c r="O131" i="110" s="1"/>
  <c r="AO131" i="116"/>
  <c r="P130" i="110" s="1"/>
  <c r="AN131" i="116"/>
  <c r="O130" i="110" s="1"/>
  <c r="AO130" i="116"/>
  <c r="P129" i="110" s="1"/>
  <c r="AN130" i="116"/>
  <c r="O129" i="110" s="1"/>
  <c r="AO129" i="116"/>
  <c r="P128" i="110" s="1"/>
  <c r="AN129" i="116"/>
  <c r="O128" i="110" s="1"/>
  <c r="AO128" i="116"/>
  <c r="P127" i="110" s="1"/>
  <c r="AN128" i="116"/>
  <c r="O127" i="110" s="1"/>
  <c r="AO127" i="116"/>
  <c r="P126" i="110" s="1"/>
  <c r="AN127" i="116"/>
  <c r="O126" i="110" s="1"/>
  <c r="AO126" i="116"/>
  <c r="P125" i="110" s="1"/>
  <c r="AN126" i="116"/>
  <c r="O125" i="110" s="1"/>
  <c r="AO125" i="116"/>
  <c r="P124" i="110" s="1"/>
  <c r="AN125" i="116"/>
  <c r="O124" i="110" s="1"/>
  <c r="AO124" i="116"/>
  <c r="P123" i="110" s="1"/>
  <c r="AN124" i="116"/>
  <c r="O123" i="110" s="1"/>
  <c r="AO123" i="116"/>
  <c r="P122" i="110" s="1"/>
  <c r="AN123" i="116"/>
  <c r="O122" i="110" s="1"/>
  <c r="AO122" i="116"/>
  <c r="P121" i="110" s="1"/>
  <c r="AN122" i="116"/>
  <c r="O121" i="110" s="1"/>
  <c r="AO121" i="116"/>
  <c r="P120" i="110" s="1"/>
  <c r="AN121" i="116"/>
  <c r="O120" i="110" s="1"/>
  <c r="AO120" i="116"/>
  <c r="P119" i="110" s="1"/>
  <c r="AN120" i="116"/>
  <c r="O119" i="110" s="1"/>
  <c r="AO119" i="116"/>
  <c r="P118" i="110" s="1"/>
  <c r="AN119" i="116"/>
  <c r="O118" i="110" s="1"/>
  <c r="AO118" i="116"/>
  <c r="P117" i="110" s="1"/>
  <c r="AN118" i="116"/>
  <c r="O117" i="110" s="1"/>
  <c r="AO117" i="116"/>
  <c r="P116" i="110" s="1"/>
  <c r="AN117" i="116"/>
  <c r="O116" i="110" s="1"/>
  <c r="AM115" i="116"/>
  <c r="AL115" i="116"/>
  <c r="AK115" i="116"/>
  <c r="AJ115" i="116"/>
  <c r="AI115" i="116"/>
  <c r="AH115" i="116"/>
  <c r="AG115" i="116"/>
  <c r="AF115" i="116"/>
  <c r="AE115" i="116"/>
  <c r="AD115" i="116"/>
  <c r="AC115" i="116"/>
  <c r="AB115" i="116"/>
  <c r="AA115" i="116"/>
  <c r="Z115" i="116"/>
  <c r="Y115" i="116"/>
  <c r="X115" i="116"/>
  <c r="W115" i="116"/>
  <c r="V115" i="116"/>
  <c r="U115" i="116"/>
  <c r="T115" i="116"/>
  <c r="S115" i="116"/>
  <c r="R115" i="116"/>
  <c r="Q115" i="116"/>
  <c r="P115" i="116"/>
  <c r="O115" i="116"/>
  <c r="N115" i="116"/>
  <c r="M115" i="116"/>
  <c r="L115" i="116"/>
  <c r="K115" i="116"/>
  <c r="J115" i="116"/>
  <c r="I115" i="116"/>
  <c r="AO114" i="116"/>
  <c r="P113" i="110" s="1"/>
  <c r="AO113" i="116"/>
  <c r="P112" i="110" s="1"/>
  <c r="AO112" i="116"/>
  <c r="P111" i="110" s="1"/>
  <c r="AO111" i="116"/>
  <c r="P110" i="110" s="1"/>
  <c r="AO110" i="116"/>
  <c r="P109" i="110" s="1"/>
  <c r="AO109" i="116"/>
  <c r="P108" i="110" s="1"/>
  <c r="AO108" i="116"/>
  <c r="P107" i="110" s="1"/>
  <c r="AO107" i="116"/>
  <c r="P106" i="110" s="1"/>
  <c r="AO106" i="116"/>
  <c r="P105" i="110" s="1"/>
  <c r="AO105" i="116"/>
  <c r="P104" i="110" s="1"/>
  <c r="AO104" i="116"/>
  <c r="P103" i="110" s="1"/>
  <c r="AO103" i="116"/>
  <c r="P102" i="110" s="1"/>
  <c r="AO102" i="116"/>
  <c r="P101" i="110" s="1"/>
  <c r="AO101" i="116"/>
  <c r="P100" i="110" s="1"/>
  <c r="AO100" i="116"/>
  <c r="P99" i="110" s="1"/>
  <c r="AO99" i="116"/>
  <c r="P98" i="110" s="1"/>
  <c r="AO98" i="116"/>
  <c r="P97" i="110" s="1"/>
  <c r="AO97" i="116"/>
  <c r="P96" i="110" s="1"/>
  <c r="AO96" i="116"/>
  <c r="P95" i="110" s="1"/>
  <c r="AO95" i="116"/>
  <c r="P94" i="110" s="1"/>
  <c r="AO94" i="116"/>
  <c r="P93" i="110" s="1"/>
  <c r="AM93" i="116"/>
  <c r="AL93" i="116"/>
  <c r="AK93" i="116"/>
  <c r="AJ93" i="116"/>
  <c r="AI93" i="116"/>
  <c r="AH93" i="116"/>
  <c r="AG93" i="116"/>
  <c r="AF93" i="116"/>
  <c r="AE93" i="116"/>
  <c r="AD93" i="116"/>
  <c r="AC93" i="116"/>
  <c r="AB93" i="116"/>
  <c r="AA93" i="116"/>
  <c r="Z93" i="116"/>
  <c r="Y93" i="116"/>
  <c r="X93" i="116"/>
  <c r="W93" i="116"/>
  <c r="V93" i="116"/>
  <c r="U93" i="116"/>
  <c r="T93" i="116"/>
  <c r="S93" i="116"/>
  <c r="R93" i="116"/>
  <c r="Q93" i="116"/>
  <c r="P93" i="116"/>
  <c r="O93" i="116"/>
  <c r="N93" i="116"/>
  <c r="M93" i="116"/>
  <c r="L93" i="116"/>
  <c r="K93" i="116"/>
  <c r="J93" i="116"/>
  <c r="I93" i="116"/>
  <c r="AO92" i="116"/>
  <c r="P91" i="110" s="1"/>
  <c r="AO91" i="116"/>
  <c r="P90" i="110" s="1"/>
  <c r="AO90" i="116"/>
  <c r="P89" i="110" s="1"/>
  <c r="AO89" i="116"/>
  <c r="P88" i="110" s="1"/>
  <c r="AO88" i="116"/>
  <c r="P87" i="110" s="1"/>
  <c r="AO87" i="116"/>
  <c r="P86" i="110" s="1"/>
  <c r="AO86" i="116"/>
  <c r="P85" i="110" s="1"/>
  <c r="AO85" i="116"/>
  <c r="P84" i="110" s="1"/>
  <c r="AO84" i="116"/>
  <c r="P83" i="110" s="1"/>
  <c r="AO83" i="116"/>
  <c r="P82" i="110" s="1"/>
  <c r="AO82" i="116"/>
  <c r="P81" i="110" s="1"/>
  <c r="AO81" i="116"/>
  <c r="P80" i="110" s="1"/>
  <c r="AO80" i="116"/>
  <c r="P79" i="110" s="1"/>
  <c r="AO79" i="116"/>
  <c r="P78" i="110" s="1"/>
  <c r="AO78" i="116"/>
  <c r="P77" i="110" s="1"/>
  <c r="AO77" i="116"/>
  <c r="AM76" i="116"/>
  <c r="AL76" i="116"/>
  <c r="AK76" i="116"/>
  <c r="AJ76" i="116"/>
  <c r="AI76" i="116"/>
  <c r="AH76" i="116"/>
  <c r="AG76" i="116"/>
  <c r="AF76" i="116"/>
  <c r="AE76" i="116"/>
  <c r="AD76" i="116"/>
  <c r="AC76" i="116"/>
  <c r="AB76" i="116"/>
  <c r="AA76" i="116"/>
  <c r="Z76" i="116"/>
  <c r="Y76" i="116"/>
  <c r="X76" i="116"/>
  <c r="W76" i="116"/>
  <c r="V76" i="116"/>
  <c r="U76" i="116"/>
  <c r="T76" i="116"/>
  <c r="S76" i="116"/>
  <c r="R76" i="116"/>
  <c r="Q76" i="116"/>
  <c r="P76" i="116"/>
  <c r="O76" i="116"/>
  <c r="N76" i="116"/>
  <c r="M76" i="116"/>
  <c r="L76" i="116"/>
  <c r="K76" i="116"/>
  <c r="J76" i="116"/>
  <c r="I76" i="116"/>
  <c r="AO75" i="116"/>
  <c r="AO74" i="116"/>
  <c r="P73" i="110" s="1"/>
  <c r="AM73" i="116"/>
  <c r="AL73" i="116"/>
  <c r="AK73" i="116"/>
  <c r="AJ73" i="116"/>
  <c r="AI73" i="116"/>
  <c r="AH73" i="116"/>
  <c r="AG73" i="116"/>
  <c r="AF73" i="116"/>
  <c r="AE73" i="116"/>
  <c r="AD73" i="116"/>
  <c r="AC73" i="116"/>
  <c r="AB73" i="116"/>
  <c r="AA73" i="116"/>
  <c r="Z73" i="116"/>
  <c r="Y73" i="116"/>
  <c r="X73" i="116"/>
  <c r="W73" i="116"/>
  <c r="V73" i="116"/>
  <c r="U73" i="116"/>
  <c r="T73" i="116"/>
  <c r="S73" i="116"/>
  <c r="R73" i="116"/>
  <c r="Q73" i="116"/>
  <c r="P73" i="116"/>
  <c r="O73" i="116"/>
  <c r="N73" i="116"/>
  <c r="M73" i="116"/>
  <c r="L73" i="116"/>
  <c r="K73" i="116"/>
  <c r="J73" i="116"/>
  <c r="I73" i="116"/>
  <c r="AO72" i="116"/>
  <c r="P71" i="110" s="1"/>
  <c r="AN72" i="116"/>
  <c r="O71" i="110" s="1"/>
  <c r="AO71" i="116"/>
  <c r="AN71" i="116"/>
  <c r="O70" i="110" s="1"/>
  <c r="AM70" i="116"/>
  <c r="AL70" i="116"/>
  <c r="AK70" i="116"/>
  <c r="AJ70" i="116"/>
  <c r="AI70" i="116"/>
  <c r="AH70" i="116"/>
  <c r="AG70" i="116"/>
  <c r="AF70" i="116"/>
  <c r="AE70" i="116"/>
  <c r="AD70" i="116"/>
  <c r="AC70" i="116"/>
  <c r="AB70" i="116"/>
  <c r="AA70" i="116"/>
  <c r="Z70" i="116"/>
  <c r="Y70" i="116"/>
  <c r="X70" i="116"/>
  <c r="W70" i="116"/>
  <c r="V70" i="116"/>
  <c r="U70" i="116"/>
  <c r="T70" i="116"/>
  <c r="S70" i="116"/>
  <c r="R70" i="116"/>
  <c r="Q70" i="116"/>
  <c r="P70" i="116"/>
  <c r="O70" i="116"/>
  <c r="N70" i="116"/>
  <c r="M70" i="116"/>
  <c r="L70" i="116"/>
  <c r="K70" i="116"/>
  <c r="J70" i="116"/>
  <c r="I70" i="116"/>
  <c r="AO69" i="116"/>
  <c r="P68" i="110" s="1"/>
  <c r="AN69" i="116"/>
  <c r="O68" i="110" s="1"/>
  <c r="AO68" i="116"/>
  <c r="P67" i="110" s="1"/>
  <c r="AN68" i="116"/>
  <c r="O67" i="110" s="1"/>
  <c r="AO67" i="116"/>
  <c r="P66" i="110" s="1"/>
  <c r="AN67" i="116"/>
  <c r="O66" i="110" s="1"/>
  <c r="AO66" i="116"/>
  <c r="P65" i="110" s="1"/>
  <c r="AN66" i="116"/>
  <c r="O65" i="110" s="1"/>
  <c r="AO65" i="116"/>
  <c r="P64" i="110" s="1"/>
  <c r="AN65" i="116"/>
  <c r="O64" i="110" s="1"/>
  <c r="AO64" i="116"/>
  <c r="P63" i="110" s="1"/>
  <c r="AN64" i="116"/>
  <c r="O63" i="110" s="1"/>
  <c r="AO63" i="116"/>
  <c r="P62" i="110" s="1"/>
  <c r="AN63" i="116"/>
  <c r="O62" i="110" s="1"/>
  <c r="AM62" i="116"/>
  <c r="AL62" i="116"/>
  <c r="AK62" i="116"/>
  <c r="AJ62" i="116"/>
  <c r="AI62" i="116"/>
  <c r="AH62" i="116"/>
  <c r="AG62" i="116"/>
  <c r="AF62" i="116"/>
  <c r="AE62" i="116"/>
  <c r="AD62" i="116"/>
  <c r="AC62" i="116"/>
  <c r="AB62" i="116"/>
  <c r="AA62" i="116"/>
  <c r="Z62" i="116"/>
  <c r="Y62" i="116"/>
  <c r="X62" i="116"/>
  <c r="W62" i="116"/>
  <c r="V62" i="116"/>
  <c r="U62" i="116"/>
  <c r="T62" i="116"/>
  <c r="S62" i="116"/>
  <c r="R62" i="116"/>
  <c r="Q62" i="116"/>
  <c r="P62" i="116"/>
  <c r="O62" i="116"/>
  <c r="N62" i="116"/>
  <c r="M62" i="116"/>
  <c r="L62" i="116"/>
  <c r="K62" i="116"/>
  <c r="J62" i="116"/>
  <c r="I62" i="116"/>
  <c r="AO61" i="116"/>
  <c r="P60" i="110" s="1"/>
  <c r="AN61" i="116"/>
  <c r="O60" i="110" s="1"/>
  <c r="AO60" i="116"/>
  <c r="AN60" i="116"/>
  <c r="O59" i="110" s="1"/>
  <c r="AM59" i="116"/>
  <c r="AL59" i="116"/>
  <c r="AK59" i="116"/>
  <c r="AJ59" i="116"/>
  <c r="AI59" i="116"/>
  <c r="AH59" i="116"/>
  <c r="AG59" i="116"/>
  <c r="AF59" i="116"/>
  <c r="AE59" i="116"/>
  <c r="AD59" i="116"/>
  <c r="AC59" i="116"/>
  <c r="AB59" i="116"/>
  <c r="AA59" i="116"/>
  <c r="Z59" i="116"/>
  <c r="Y59" i="116"/>
  <c r="X59" i="116"/>
  <c r="W59" i="116"/>
  <c r="V59" i="116"/>
  <c r="U59" i="116"/>
  <c r="T59" i="116"/>
  <c r="S59" i="116"/>
  <c r="R59" i="116"/>
  <c r="Q59" i="116"/>
  <c r="P59" i="116"/>
  <c r="O59" i="116"/>
  <c r="N59" i="116"/>
  <c r="M59" i="116"/>
  <c r="L59" i="116"/>
  <c r="K59" i="116"/>
  <c r="J59" i="116"/>
  <c r="I59" i="116"/>
  <c r="AO58" i="116"/>
  <c r="P57" i="110" s="1"/>
  <c r="AN58" i="116"/>
  <c r="O57" i="110" s="1"/>
  <c r="AO57" i="116"/>
  <c r="P56" i="110" s="1"/>
  <c r="AN57" i="116"/>
  <c r="O56" i="110" s="1"/>
  <c r="AO56" i="116"/>
  <c r="P55" i="110" s="1"/>
  <c r="AN56" i="116"/>
  <c r="O55" i="110" s="1"/>
  <c r="AO55" i="116"/>
  <c r="P54" i="110" s="1"/>
  <c r="AN55" i="116"/>
  <c r="O54" i="110" s="1"/>
  <c r="AO54" i="116"/>
  <c r="P53" i="110" s="1"/>
  <c r="AN54" i="116"/>
  <c r="O53" i="110" s="1"/>
  <c r="AO53" i="116"/>
  <c r="AN53" i="116"/>
  <c r="O52" i="110" s="1"/>
  <c r="AM52" i="116"/>
  <c r="AL52" i="116"/>
  <c r="AK52" i="116"/>
  <c r="AJ52" i="116"/>
  <c r="AI52" i="116"/>
  <c r="AH52" i="116"/>
  <c r="AG52" i="116"/>
  <c r="AF52" i="116"/>
  <c r="AE52" i="116"/>
  <c r="AD52" i="116"/>
  <c r="AC52" i="116"/>
  <c r="AB52" i="116"/>
  <c r="AA52" i="116"/>
  <c r="Z52" i="116"/>
  <c r="Y52" i="116"/>
  <c r="X52" i="116"/>
  <c r="W52" i="116"/>
  <c r="V52" i="116"/>
  <c r="U52" i="116"/>
  <c r="T52" i="116"/>
  <c r="S52" i="116"/>
  <c r="R52" i="116"/>
  <c r="Q52" i="116"/>
  <c r="P52" i="116"/>
  <c r="O52" i="116"/>
  <c r="N52" i="116"/>
  <c r="M52" i="116"/>
  <c r="L52" i="116"/>
  <c r="K52" i="116"/>
  <c r="J52" i="116"/>
  <c r="I52" i="116"/>
  <c r="AO51" i="116"/>
  <c r="P50" i="110" s="1"/>
  <c r="AN51" i="116"/>
  <c r="O50" i="110" s="1"/>
  <c r="AO50" i="116"/>
  <c r="P49" i="110" s="1"/>
  <c r="AN50" i="116"/>
  <c r="O49" i="110" s="1"/>
  <c r="AO49" i="116"/>
  <c r="P48" i="110" s="1"/>
  <c r="AN49" i="116"/>
  <c r="O48" i="110" s="1"/>
  <c r="AO48" i="116"/>
  <c r="P47" i="110" s="1"/>
  <c r="AN48" i="116"/>
  <c r="O47" i="110" s="1"/>
  <c r="AO47" i="116"/>
  <c r="P46" i="110" s="1"/>
  <c r="AN47" i="116"/>
  <c r="O46" i="110" s="1"/>
  <c r="AO46" i="116"/>
  <c r="P45" i="110" s="1"/>
  <c r="AN46" i="116"/>
  <c r="O45" i="110" s="1"/>
  <c r="AO45" i="116"/>
  <c r="P44" i="110" s="1"/>
  <c r="AN45" i="116"/>
  <c r="O44" i="110" s="1"/>
  <c r="AO44" i="116"/>
  <c r="P43" i="110" s="1"/>
  <c r="AN44" i="116"/>
  <c r="O43" i="110" s="1"/>
  <c r="AO43" i="116"/>
  <c r="P42" i="110" s="1"/>
  <c r="AN43" i="116"/>
  <c r="O42" i="110" s="1"/>
  <c r="AO42" i="116"/>
  <c r="P41" i="110" s="1"/>
  <c r="AN42" i="116"/>
  <c r="O41" i="110" s="1"/>
  <c r="AO41" i="116"/>
  <c r="P40" i="110" s="1"/>
  <c r="AN41" i="116"/>
  <c r="O40" i="110" s="1"/>
  <c r="AM40" i="116"/>
  <c r="AL40" i="116"/>
  <c r="AK40" i="116"/>
  <c r="AJ40" i="116"/>
  <c r="AI40" i="116"/>
  <c r="AH40" i="116"/>
  <c r="AG40" i="116"/>
  <c r="AF40" i="116"/>
  <c r="AE40" i="116"/>
  <c r="AD40" i="116"/>
  <c r="AC40" i="116"/>
  <c r="AB40" i="116"/>
  <c r="AA40" i="116"/>
  <c r="Z40" i="116"/>
  <c r="Y40" i="116"/>
  <c r="X40" i="116"/>
  <c r="W40" i="116"/>
  <c r="V40" i="116"/>
  <c r="U40" i="116"/>
  <c r="T40" i="116"/>
  <c r="S40" i="116"/>
  <c r="R40" i="116"/>
  <c r="Q40" i="116"/>
  <c r="P40" i="116"/>
  <c r="O40" i="116"/>
  <c r="N40" i="116"/>
  <c r="M40" i="116"/>
  <c r="L40" i="116"/>
  <c r="K40" i="116"/>
  <c r="J40" i="116"/>
  <c r="I40" i="116"/>
  <c r="AO39" i="116"/>
  <c r="P38" i="110" s="1"/>
  <c r="AN39" i="116"/>
  <c r="O38" i="110" s="1"/>
  <c r="AO38" i="116"/>
  <c r="P37" i="110" s="1"/>
  <c r="AN38" i="116"/>
  <c r="O37" i="110" s="1"/>
  <c r="AO37" i="116"/>
  <c r="P36" i="110" s="1"/>
  <c r="AN37" i="116"/>
  <c r="O36" i="110" s="1"/>
  <c r="AO36" i="116"/>
  <c r="AN36" i="116"/>
  <c r="O35" i="110" s="1"/>
  <c r="AM35" i="116"/>
  <c r="AL35" i="116"/>
  <c r="AK35" i="116"/>
  <c r="AJ35" i="116"/>
  <c r="AI35" i="116"/>
  <c r="AH35" i="116"/>
  <c r="AG35" i="116"/>
  <c r="AF35" i="116"/>
  <c r="AE35" i="116"/>
  <c r="AD35" i="116"/>
  <c r="AC35" i="116"/>
  <c r="AB35" i="116"/>
  <c r="AA35" i="116"/>
  <c r="Z35" i="116"/>
  <c r="Y35" i="116"/>
  <c r="X35" i="116"/>
  <c r="W35" i="116"/>
  <c r="V35" i="116"/>
  <c r="U35" i="116"/>
  <c r="T35" i="116"/>
  <c r="S35" i="116"/>
  <c r="R35" i="116"/>
  <c r="Q35" i="116"/>
  <c r="P35" i="116"/>
  <c r="O35" i="116"/>
  <c r="N35" i="116"/>
  <c r="M35" i="116"/>
  <c r="L35" i="116"/>
  <c r="K35" i="116"/>
  <c r="J35" i="116"/>
  <c r="I35" i="116"/>
  <c r="AO34" i="116"/>
  <c r="P33" i="110" s="1"/>
  <c r="AN34" i="116"/>
  <c r="O33" i="110" s="1"/>
  <c r="AO33" i="116"/>
  <c r="P32" i="110" s="1"/>
  <c r="AN33" i="116"/>
  <c r="O32" i="110" s="1"/>
  <c r="AO32" i="116"/>
  <c r="P31" i="110" s="1"/>
  <c r="AN32" i="116"/>
  <c r="O31" i="110" s="1"/>
  <c r="AO31" i="116"/>
  <c r="P30" i="110" s="1"/>
  <c r="AN31" i="116"/>
  <c r="O30" i="110" s="1"/>
  <c r="AO30" i="116"/>
  <c r="P29" i="110" s="1"/>
  <c r="AN30" i="116"/>
  <c r="O29" i="110" s="1"/>
  <c r="AO29" i="116"/>
  <c r="P28" i="110" s="1"/>
  <c r="AN29" i="116"/>
  <c r="O28" i="110" s="1"/>
  <c r="AO28" i="116"/>
  <c r="P27" i="110" s="1"/>
  <c r="AN28" i="116"/>
  <c r="O27" i="110" s="1"/>
  <c r="AO27" i="116"/>
  <c r="P26" i="110" s="1"/>
  <c r="AN27" i="116"/>
  <c r="O26" i="110" s="1"/>
  <c r="AO26" i="116"/>
  <c r="P25" i="110" s="1"/>
  <c r="AN26" i="116"/>
  <c r="O25" i="110" s="1"/>
  <c r="AO25" i="116"/>
  <c r="P24" i="110" s="1"/>
  <c r="AN25" i="116"/>
  <c r="O24" i="110" s="1"/>
  <c r="AO24" i="116"/>
  <c r="P23" i="110" s="1"/>
  <c r="AN24" i="116"/>
  <c r="O23" i="110" s="1"/>
  <c r="AM23" i="116"/>
  <c r="AL23" i="116"/>
  <c r="AK23" i="116"/>
  <c r="AJ23" i="116"/>
  <c r="AI23" i="116"/>
  <c r="AH23" i="116"/>
  <c r="AG23" i="116"/>
  <c r="AF23" i="116"/>
  <c r="AE23" i="116"/>
  <c r="AD23" i="116"/>
  <c r="AC23" i="116"/>
  <c r="AB23" i="116"/>
  <c r="AA23" i="116"/>
  <c r="Z23" i="116"/>
  <c r="Y23" i="116"/>
  <c r="X23" i="116"/>
  <c r="W23" i="116"/>
  <c r="V23" i="116"/>
  <c r="U23" i="116"/>
  <c r="T23" i="116"/>
  <c r="S23" i="116"/>
  <c r="R23" i="116"/>
  <c r="Q23" i="116"/>
  <c r="P23" i="116"/>
  <c r="O23" i="116"/>
  <c r="N23" i="116"/>
  <c r="M23" i="116"/>
  <c r="L23" i="116"/>
  <c r="K23" i="116"/>
  <c r="J23" i="116"/>
  <c r="I23" i="116"/>
  <c r="AO22" i="116"/>
  <c r="P21" i="110" s="1"/>
  <c r="AN22" i="116"/>
  <c r="O21" i="110" s="1"/>
  <c r="AO21" i="116"/>
  <c r="P20" i="110" s="1"/>
  <c r="AN21" i="116"/>
  <c r="O20" i="110" s="1"/>
  <c r="AO20" i="116"/>
  <c r="P19" i="110" s="1"/>
  <c r="AN20" i="116"/>
  <c r="O19" i="110" s="1"/>
  <c r="AO19" i="116"/>
  <c r="P18" i="110" s="1"/>
  <c r="AN19" i="116"/>
  <c r="O18" i="110" s="1"/>
  <c r="AO18" i="116"/>
  <c r="P17" i="110" s="1"/>
  <c r="AN18" i="116"/>
  <c r="O17" i="110" s="1"/>
  <c r="AO17" i="116"/>
  <c r="P16" i="110" s="1"/>
  <c r="AN17" i="116"/>
  <c r="O16" i="110" s="1"/>
  <c r="AO16" i="116"/>
  <c r="P15" i="110" s="1"/>
  <c r="AN16" i="116"/>
  <c r="O15" i="110" s="1"/>
  <c r="AO15" i="116"/>
  <c r="P14" i="110" s="1"/>
  <c r="AN15" i="116"/>
  <c r="O14" i="110" s="1"/>
  <c r="AO14" i="116"/>
  <c r="P13" i="110" s="1"/>
  <c r="AN14" i="116"/>
  <c r="O13" i="110" s="1"/>
  <c r="AO13" i="116"/>
  <c r="P12" i="110" s="1"/>
  <c r="AN13" i="116"/>
  <c r="O12" i="110" s="1"/>
  <c r="AO12" i="116"/>
  <c r="P11" i="110" s="1"/>
  <c r="AN12" i="116"/>
  <c r="O11" i="110" s="1"/>
  <c r="AM11" i="116"/>
  <c r="AL11" i="116"/>
  <c r="AK11" i="116"/>
  <c r="AJ11" i="116"/>
  <c r="AI11" i="116"/>
  <c r="AH11" i="116"/>
  <c r="AG11" i="116"/>
  <c r="AF11" i="116"/>
  <c r="AE11" i="116"/>
  <c r="AD11" i="116"/>
  <c r="AC11" i="116"/>
  <c r="AB11" i="116"/>
  <c r="AA11" i="116"/>
  <c r="Z11" i="116"/>
  <c r="Y11" i="116"/>
  <c r="X11" i="116"/>
  <c r="W11" i="116"/>
  <c r="V11" i="116"/>
  <c r="U11" i="116"/>
  <c r="T11" i="116"/>
  <c r="S11" i="116"/>
  <c r="R11" i="116"/>
  <c r="Q11" i="116"/>
  <c r="P11" i="116"/>
  <c r="O11" i="116"/>
  <c r="N11" i="116"/>
  <c r="M11" i="116"/>
  <c r="L11" i="116"/>
  <c r="K11" i="116"/>
  <c r="J11" i="116"/>
  <c r="I11" i="116"/>
  <c r="H11" i="116"/>
  <c r="AO10" i="116"/>
  <c r="P9" i="110" s="1"/>
  <c r="AN10" i="116"/>
  <c r="O9" i="110" s="1"/>
  <c r="AO9" i="116"/>
  <c r="P8" i="110" s="1"/>
  <c r="AN9" i="116"/>
  <c r="O8" i="110" s="1"/>
  <c r="AO8" i="116"/>
  <c r="P7" i="110" s="1"/>
  <c r="AN8" i="116"/>
  <c r="O7" i="110" s="1"/>
  <c r="AO7" i="116"/>
  <c r="P6" i="110" s="1"/>
  <c r="AN7" i="116"/>
  <c r="O6" i="110" s="1"/>
  <c r="AO6" i="116"/>
  <c r="P5" i="110" s="1"/>
  <c r="AN6" i="116"/>
  <c r="O5" i="110" s="1"/>
  <c r="AO5" i="116"/>
  <c r="P4" i="110" s="1"/>
  <c r="AN5" i="116"/>
  <c r="O4" i="110" s="1"/>
  <c r="AM156" i="119"/>
  <c r="AL148" i="119"/>
  <c r="AK148" i="119"/>
  <c r="AJ148" i="119"/>
  <c r="AI148" i="119"/>
  <c r="AH148" i="119"/>
  <c r="AG148" i="119"/>
  <c r="AF148" i="119"/>
  <c r="AE148" i="119"/>
  <c r="AD148" i="119"/>
  <c r="AC148" i="119"/>
  <c r="AB148" i="119"/>
  <c r="AA148" i="119"/>
  <c r="Z148" i="119"/>
  <c r="Y148" i="119"/>
  <c r="X148" i="119"/>
  <c r="W148" i="119"/>
  <c r="V148" i="119"/>
  <c r="U148" i="119"/>
  <c r="T148" i="119"/>
  <c r="S148" i="119"/>
  <c r="R148" i="119"/>
  <c r="Q148" i="119"/>
  <c r="P148" i="119"/>
  <c r="O148" i="119"/>
  <c r="N148" i="119"/>
  <c r="M148" i="119"/>
  <c r="L148" i="119"/>
  <c r="K148" i="119"/>
  <c r="J148" i="119"/>
  <c r="I148" i="119"/>
  <c r="H148" i="119"/>
  <c r="AN147" i="119"/>
  <c r="J146" i="110" s="1"/>
  <c r="AM147" i="119"/>
  <c r="I146" i="110" s="1"/>
  <c r="AN146" i="119"/>
  <c r="J145" i="110" s="1"/>
  <c r="AM146" i="119"/>
  <c r="I145" i="110" s="1"/>
  <c r="AN145" i="119"/>
  <c r="J144" i="110" s="1"/>
  <c r="AM145" i="119"/>
  <c r="I144" i="110" s="1"/>
  <c r="AN144" i="119"/>
  <c r="J143" i="110" s="1"/>
  <c r="AM144" i="119"/>
  <c r="I143" i="110" s="1"/>
  <c r="AN143" i="119"/>
  <c r="J142" i="110" s="1"/>
  <c r="AM143" i="119"/>
  <c r="I142" i="110" s="1"/>
  <c r="AN142" i="119"/>
  <c r="J141" i="110" s="1"/>
  <c r="AM142" i="119"/>
  <c r="I141" i="110" s="1"/>
  <c r="AN141" i="119"/>
  <c r="J140" i="110" s="1"/>
  <c r="AM141" i="119"/>
  <c r="I140" i="110" s="1"/>
  <c r="AN140" i="119"/>
  <c r="J139" i="110" s="1"/>
  <c r="AM140" i="119"/>
  <c r="I139" i="110" s="1"/>
  <c r="AN139" i="119"/>
  <c r="J138" i="110" s="1"/>
  <c r="AM139" i="119"/>
  <c r="I138" i="110" s="1"/>
  <c r="AN138" i="119"/>
  <c r="J137" i="110" s="1"/>
  <c r="AM138" i="119"/>
  <c r="I137" i="110" s="1"/>
  <c r="AN137" i="119"/>
  <c r="J136" i="110" s="1"/>
  <c r="AM137" i="119"/>
  <c r="I136" i="110" s="1"/>
  <c r="AN136" i="119"/>
  <c r="J135" i="110" s="1"/>
  <c r="AM136" i="119"/>
  <c r="I135" i="110" s="1"/>
  <c r="AN135" i="119"/>
  <c r="J134" i="110" s="1"/>
  <c r="AM135" i="119"/>
  <c r="I134" i="110" s="1"/>
  <c r="AN134" i="119"/>
  <c r="J133" i="110" s="1"/>
  <c r="AM134" i="119"/>
  <c r="I133" i="110" s="1"/>
  <c r="AN133" i="119"/>
  <c r="J132" i="110" s="1"/>
  <c r="AM133" i="119"/>
  <c r="I132" i="110" s="1"/>
  <c r="AN132" i="119"/>
  <c r="J131" i="110" s="1"/>
  <c r="AM132" i="119"/>
  <c r="I131" i="110" s="1"/>
  <c r="AN131" i="119"/>
  <c r="J130" i="110" s="1"/>
  <c r="AM131" i="119"/>
  <c r="I130" i="110" s="1"/>
  <c r="AN130" i="119"/>
  <c r="J129" i="110" s="1"/>
  <c r="AM130" i="119"/>
  <c r="I129" i="110" s="1"/>
  <c r="AN129" i="119"/>
  <c r="J128" i="110" s="1"/>
  <c r="AM129" i="119"/>
  <c r="I128" i="110" s="1"/>
  <c r="AN128" i="119"/>
  <c r="J127" i="110" s="1"/>
  <c r="AM128" i="119"/>
  <c r="I127" i="110" s="1"/>
  <c r="AN127" i="119"/>
  <c r="J126" i="110" s="1"/>
  <c r="AM127" i="119"/>
  <c r="I126" i="110" s="1"/>
  <c r="AN126" i="119"/>
  <c r="J125" i="110" s="1"/>
  <c r="AM126" i="119"/>
  <c r="I125" i="110" s="1"/>
  <c r="AN125" i="119"/>
  <c r="J124" i="110" s="1"/>
  <c r="AM125" i="119"/>
  <c r="I124" i="110" s="1"/>
  <c r="AN124" i="119"/>
  <c r="J123" i="110" s="1"/>
  <c r="AM124" i="119"/>
  <c r="I123" i="110" s="1"/>
  <c r="AN123" i="119"/>
  <c r="J122" i="110" s="1"/>
  <c r="AM123" i="119"/>
  <c r="I122" i="110" s="1"/>
  <c r="AN122" i="119"/>
  <c r="J121" i="110" s="1"/>
  <c r="AM122" i="119"/>
  <c r="I121" i="110" s="1"/>
  <c r="AN121" i="119"/>
  <c r="J120" i="110" s="1"/>
  <c r="AM121" i="119"/>
  <c r="I120" i="110" s="1"/>
  <c r="AN120" i="119"/>
  <c r="J119" i="110" s="1"/>
  <c r="AM120" i="119"/>
  <c r="I119" i="110" s="1"/>
  <c r="AN119" i="119"/>
  <c r="J118" i="110" s="1"/>
  <c r="AM119" i="119"/>
  <c r="I118" i="110" s="1"/>
  <c r="AN118" i="119"/>
  <c r="J117" i="110" s="1"/>
  <c r="AM118" i="119"/>
  <c r="I117" i="110" s="1"/>
  <c r="AN117" i="119"/>
  <c r="J116" i="110" s="1"/>
  <c r="AM117" i="119"/>
  <c r="I116" i="110" s="1"/>
  <c r="AL115" i="119"/>
  <c r="AK115" i="119"/>
  <c r="AJ115" i="119"/>
  <c r="AI115" i="119"/>
  <c r="AH115" i="119"/>
  <c r="AG115" i="119"/>
  <c r="AF115" i="119"/>
  <c r="AE115" i="119"/>
  <c r="AD115" i="119"/>
  <c r="AC115" i="119"/>
  <c r="AB115" i="119"/>
  <c r="AA115" i="119"/>
  <c r="Z115" i="119"/>
  <c r="Y115" i="119"/>
  <c r="AN114" i="119"/>
  <c r="J113" i="110" s="1"/>
  <c r="AM114" i="119"/>
  <c r="I113" i="110" s="1"/>
  <c r="AN113" i="119"/>
  <c r="J112" i="110" s="1"/>
  <c r="AM113" i="119"/>
  <c r="I112" i="110" s="1"/>
  <c r="AN112" i="119"/>
  <c r="J111" i="110" s="1"/>
  <c r="AM112" i="119"/>
  <c r="I111" i="110" s="1"/>
  <c r="AN111" i="119"/>
  <c r="J110" i="110" s="1"/>
  <c r="AM111" i="119"/>
  <c r="I110" i="110" s="1"/>
  <c r="AN110" i="119"/>
  <c r="J109" i="110" s="1"/>
  <c r="AM110" i="119"/>
  <c r="I109" i="110" s="1"/>
  <c r="AN109" i="119"/>
  <c r="J108" i="110" s="1"/>
  <c r="AM109" i="119"/>
  <c r="I108" i="110" s="1"/>
  <c r="AN108" i="119"/>
  <c r="J107" i="110" s="1"/>
  <c r="AM108" i="119"/>
  <c r="I107" i="110" s="1"/>
  <c r="AN107" i="119"/>
  <c r="J106" i="110" s="1"/>
  <c r="AM107" i="119"/>
  <c r="I106" i="110" s="1"/>
  <c r="AN106" i="119"/>
  <c r="J105" i="110" s="1"/>
  <c r="AM106" i="119"/>
  <c r="I105" i="110" s="1"/>
  <c r="AN105" i="119"/>
  <c r="J104" i="110" s="1"/>
  <c r="AM105" i="119"/>
  <c r="I104" i="110" s="1"/>
  <c r="AN104" i="119"/>
  <c r="J103" i="110" s="1"/>
  <c r="AM104" i="119"/>
  <c r="I103" i="110" s="1"/>
  <c r="AN103" i="119"/>
  <c r="J102" i="110" s="1"/>
  <c r="AM103" i="119"/>
  <c r="I102" i="110" s="1"/>
  <c r="AN102" i="119"/>
  <c r="J101" i="110" s="1"/>
  <c r="AM102" i="119"/>
  <c r="I101" i="110" s="1"/>
  <c r="AN101" i="119"/>
  <c r="J100" i="110" s="1"/>
  <c r="AM101" i="119"/>
  <c r="I100" i="110" s="1"/>
  <c r="AN100" i="119"/>
  <c r="J99" i="110" s="1"/>
  <c r="AM100" i="119"/>
  <c r="I99" i="110" s="1"/>
  <c r="AN99" i="119"/>
  <c r="J98" i="110" s="1"/>
  <c r="AM99" i="119"/>
  <c r="I98" i="110" s="1"/>
  <c r="AN98" i="119"/>
  <c r="J97" i="110" s="1"/>
  <c r="AM98" i="119"/>
  <c r="I97" i="110" s="1"/>
  <c r="AN97" i="119"/>
  <c r="J96" i="110" s="1"/>
  <c r="AM97" i="119"/>
  <c r="I96" i="110" s="1"/>
  <c r="AN96" i="119"/>
  <c r="J95" i="110" s="1"/>
  <c r="AM96" i="119"/>
  <c r="I95" i="110" s="1"/>
  <c r="AN95" i="119"/>
  <c r="J94" i="110" s="1"/>
  <c r="AM95" i="119"/>
  <c r="I94" i="110" s="1"/>
  <c r="AN94" i="119"/>
  <c r="AM94" i="119"/>
  <c r="I93" i="110" s="1"/>
  <c r="AL93" i="119"/>
  <c r="AK93" i="119"/>
  <c r="AJ93" i="119"/>
  <c r="AI93" i="119"/>
  <c r="AH93" i="119"/>
  <c r="AG93" i="119"/>
  <c r="AF93" i="119"/>
  <c r="AE93" i="119"/>
  <c r="AD93" i="119"/>
  <c r="AC93" i="119"/>
  <c r="AB93" i="119"/>
  <c r="AA93" i="119"/>
  <c r="Z93" i="119"/>
  <c r="Y93" i="119"/>
  <c r="X93" i="119"/>
  <c r="W93" i="119"/>
  <c r="V93" i="119"/>
  <c r="U93" i="119"/>
  <c r="T93" i="119"/>
  <c r="S93" i="119"/>
  <c r="R93" i="119"/>
  <c r="Q93" i="119"/>
  <c r="P93" i="119"/>
  <c r="O93" i="119"/>
  <c r="N93" i="119"/>
  <c r="M93" i="119"/>
  <c r="L93" i="119"/>
  <c r="K93" i="119"/>
  <c r="J93" i="119"/>
  <c r="I93" i="119"/>
  <c r="AN92" i="119"/>
  <c r="J91" i="110" s="1"/>
  <c r="AM92" i="119"/>
  <c r="I91" i="110" s="1"/>
  <c r="AN91" i="119"/>
  <c r="J90" i="110" s="1"/>
  <c r="AM91" i="119"/>
  <c r="I90" i="110" s="1"/>
  <c r="AN90" i="119"/>
  <c r="J89" i="110" s="1"/>
  <c r="AM90" i="119"/>
  <c r="I89" i="110" s="1"/>
  <c r="AN89" i="119"/>
  <c r="J88" i="110" s="1"/>
  <c r="AM89" i="119"/>
  <c r="I88" i="110" s="1"/>
  <c r="AN88" i="119"/>
  <c r="J87" i="110" s="1"/>
  <c r="AM88" i="119"/>
  <c r="I87" i="110" s="1"/>
  <c r="AN87" i="119"/>
  <c r="J86" i="110" s="1"/>
  <c r="AM87" i="119"/>
  <c r="I86" i="110" s="1"/>
  <c r="AN86" i="119"/>
  <c r="J85" i="110" s="1"/>
  <c r="AM86" i="119"/>
  <c r="I85" i="110" s="1"/>
  <c r="AN85" i="119"/>
  <c r="J84" i="110" s="1"/>
  <c r="AM85" i="119"/>
  <c r="I84" i="110" s="1"/>
  <c r="AN84" i="119"/>
  <c r="J83" i="110" s="1"/>
  <c r="AM84" i="119"/>
  <c r="I83" i="110" s="1"/>
  <c r="AN83" i="119"/>
  <c r="J82" i="110" s="1"/>
  <c r="AM83" i="119"/>
  <c r="I82" i="110" s="1"/>
  <c r="AN82" i="119"/>
  <c r="J81" i="110" s="1"/>
  <c r="AM82" i="119"/>
  <c r="I81" i="110" s="1"/>
  <c r="AN81" i="119"/>
  <c r="J80" i="110" s="1"/>
  <c r="AM81" i="119"/>
  <c r="I80" i="110" s="1"/>
  <c r="AN80" i="119"/>
  <c r="J79" i="110" s="1"/>
  <c r="AM80" i="119"/>
  <c r="I79" i="110" s="1"/>
  <c r="AN79" i="119"/>
  <c r="J78" i="110" s="1"/>
  <c r="AM79" i="119"/>
  <c r="I78" i="110" s="1"/>
  <c r="AN78" i="119"/>
  <c r="J77" i="110" s="1"/>
  <c r="AM78" i="119"/>
  <c r="I77" i="110" s="1"/>
  <c r="AN77" i="119"/>
  <c r="J76" i="110" s="1"/>
  <c r="AM77" i="119"/>
  <c r="I76" i="110" s="1"/>
  <c r="AL76" i="119"/>
  <c r="AK76" i="119"/>
  <c r="AJ76" i="119"/>
  <c r="AI76" i="119"/>
  <c r="AH76" i="119"/>
  <c r="AG76" i="119"/>
  <c r="AF76" i="119"/>
  <c r="AE76" i="119"/>
  <c r="AD76" i="119"/>
  <c r="AC76" i="119"/>
  <c r="AB76" i="119"/>
  <c r="AA76" i="119"/>
  <c r="Z76" i="119"/>
  <c r="Y76" i="119"/>
  <c r="X76" i="119"/>
  <c r="W76" i="119"/>
  <c r="V76" i="119"/>
  <c r="U76" i="119"/>
  <c r="T76" i="119"/>
  <c r="S76" i="119"/>
  <c r="R76" i="119"/>
  <c r="Q76" i="119"/>
  <c r="P76" i="119"/>
  <c r="O76" i="119"/>
  <c r="N76" i="119"/>
  <c r="M76" i="119"/>
  <c r="L76" i="119"/>
  <c r="K76" i="119"/>
  <c r="J76" i="119"/>
  <c r="I76" i="119"/>
  <c r="AN75" i="119"/>
  <c r="J74" i="110" s="1"/>
  <c r="AM75" i="119"/>
  <c r="I74" i="110" s="1"/>
  <c r="AN74" i="119"/>
  <c r="AM74" i="119"/>
  <c r="I73" i="110" s="1"/>
  <c r="AL73" i="119"/>
  <c r="AK73" i="119"/>
  <c r="AJ73" i="119"/>
  <c r="AI73" i="119"/>
  <c r="AH73" i="119"/>
  <c r="AG73" i="119"/>
  <c r="AF73" i="119"/>
  <c r="AE73" i="119"/>
  <c r="AD73" i="119"/>
  <c r="AC73" i="119"/>
  <c r="AB73" i="119"/>
  <c r="AA73" i="119"/>
  <c r="Z73" i="119"/>
  <c r="Y73" i="119"/>
  <c r="X73" i="119"/>
  <c r="AN72" i="119"/>
  <c r="J71" i="110" s="1"/>
  <c r="AM72" i="119"/>
  <c r="I71" i="110" s="1"/>
  <c r="AN71" i="119"/>
  <c r="AM71" i="119"/>
  <c r="I70" i="110" s="1"/>
  <c r="AL70" i="119"/>
  <c r="AK70" i="119"/>
  <c r="AJ70" i="119"/>
  <c r="AI70" i="119"/>
  <c r="AH70" i="119"/>
  <c r="AG70" i="119"/>
  <c r="AF70" i="119"/>
  <c r="AE70" i="119"/>
  <c r="AD70" i="119"/>
  <c r="AC70" i="119"/>
  <c r="AB70" i="119"/>
  <c r="AA70" i="119"/>
  <c r="Z70" i="119"/>
  <c r="Y70" i="119"/>
  <c r="X70" i="119"/>
  <c r="W70" i="119"/>
  <c r="V70" i="119"/>
  <c r="U70" i="119"/>
  <c r="T70" i="119"/>
  <c r="S70" i="119"/>
  <c r="R70" i="119"/>
  <c r="Q70" i="119"/>
  <c r="P70" i="119"/>
  <c r="O70" i="119"/>
  <c r="N70" i="119"/>
  <c r="M70" i="119"/>
  <c r="L70" i="119"/>
  <c r="K70" i="119"/>
  <c r="J70" i="119"/>
  <c r="AN69" i="119"/>
  <c r="J68" i="110" s="1"/>
  <c r="AM69" i="119"/>
  <c r="I68" i="110" s="1"/>
  <c r="AN68" i="119"/>
  <c r="J67" i="110" s="1"/>
  <c r="AM68" i="119"/>
  <c r="I67" i="110" s="1"/>
  <c r="AN67" i="119"/>
  <c r="J66" i="110" s="1"/>
  <c r="AM67" i="119"/>
  <c r="I66" i="110" s="1"/>
  <c r="AN66" i="119"/>
  <c r="J65" i="110" s="1"/>
  <c r="AM66" i="119"/>
  <c r="I65" i="110" s="1"/>
  <c r="AN65" i="119"/>
  <c r="J64" i="110" s="1"/>
  <c r="AM65" i="119"/>
  <c r="I64" i="110" s="1"/>
  <c r="AN64" i="119"/>
  <c r="J63" i="110" s="1"/>
  <c r="AM64" i="119"/>
  <c r="I63" i="110" s="1"/>
  <c r="AN63" i="119"/>
  <c r="AM63" i="119"/>
  <c r="I62" i="110" s="1"/>
  <c r="AL62" i="119"/>
  <c r="AK62" i="119"/>
  <c r="AJ62" i="119"/>
  <c r="AI62" i="119"/>
  <c r="AH62" i="119"/>
  <c r="AG62" i="119"/>
  <c r="AF62" i="119"/>
  <c r="AE62" i="119"/>
  <c r="AD62" i="119"/>
  <c r="AC62" i="119"/>
  <c r="AB62" i="119"/>
  <c r="AA62" i="119"/>
  <c r="Z62" i="119"/>
  <c r="Y62" i="119"/>
  <c r="X62" i="119"/>
  <c r="W62" i="119"/>
  <c r="V62" i="119"/>
  <c r="U62" i="119"/>
  <c r="T62" i="119"/>
  <c r="S62" i="119"/>
  <c r="R62" i="119"/>
  <c r="Q62" i="119"/>
  <c r="P62" i="119"/>
  <c r="O62" i="119"/>
  <c r="N62" i="119"/>
  <c r="M62" i="119"/>
  <c r="L62" i="119"/>
  <c r="K62" i="119"/>
  <c r="J62" i="119"/>
  <c r="I62" i="119"/>
  <c r="AN61" i="119"/>
  <c r="AM61" i="119"/>
  <c r="I60" i="110" s="1"/>
  <c r="AN60" i="119"/>
  <c r="J59" i="110" s="1"/>
  <c r="AM60" i="119"/>
  <c r="I59" i="110" s="1"/>
  <c r="AL59" i="119"/>
  <c r="AK59" i="119"/>
  <c r="AJ59" i="119"/>
  <c r="AI59" i="119"/>
  <c r="AH59" i="119"/>
  <c r="AG59" i="119"/>
  <c r="AF59" i="119"/>
  <c r="AE59" i="119"/>
  <c r="AD59" i="119"/>
  <c r="AC59" i="119"/>
  <c r="AB59" i="119"/>
  <c r="AA59" i="119"/>
  <c r="Z59" i="119"/>
  <c r="Y59" i="119"/>
  <c r="X59" i="119"/>
  <c r="W59" i="119"/>
  <c r="V59" i="119"/>
  <c r="U59" i="119"/>
  <c r="T59" i="119"/>
  <c r="S59" i="119"/>
  <c r="R59" i="119"/>
  <c r="Q59" i="119"/>
  <c r="P59" i="119"/>
  <c r="O59" i="119"/>
  <c r="N59" i="119"/>
  <c r="M59" i="119"/>
  <c r="L59" i="119"/>
  <c r="K59" i="119"/>
  <c r="J59" i="119"/>
  <c r="I59" i="119"/>
  <c r="AN58" i="119"/>
  <c r="J57" i="110" s="1"/>
  <c r="AM58" i="119"/>
  <c r="I57" i="110" s="1"/>
  <c r="AN57" i="119"/>
  <c r="J56" i="110" s="1"/>
  <c r="AM57" i="119"/>
  <c r="I56" i="110" s="1"/>
  <c r="AN56" i="119"/>
  <c r="J55" i="110" s="1"/>
  <c r="AM56" i="119"/>
  <c r="I55" i="110" s="1"/>
  <c r="AN55" i="119"/>
  <c r="J54" i="110" s="1"/>
  <c r="AM55" i="119"/>
  <c r="I54" i="110" s="1"/>
  <c r="AN54" i="119"/>
  <c r="AM54" i="119"/>
  <c r="I53" i="110" s="1"/>
  <c r="AN53" i="119"/>
  <c r="J52" i="110" s="1"/>
  <c r="AM53" i="119"/>
  <c r="I52" i="110" s="1"/>
  <c r="AL52" i="119"/>
  <c r="AK52" i="119"/>
  <c r="AJ52" i="119"/>
  <c r="AI52" i="119"/>
  <c r="AH52" i="119"/>
  <c r="AG52" i="119"/>
  <c r="AF52" i="119"/>
  <c r="AE52" i="119"/>
  <c r="AD52" i="119"/>
  <c r="AC52" i="119"/>
  <c r="AB52" i="119"/>
  <c r="AA52" i="119"/>
  <c r="Z52" i="119"/>
  <c r="Y52" i="119"/>
  <c r="X52" i="119"/>
  <c r="W52" i="119"/>
  <c r="V52" i="119"/>
  <c r="U52" i="119"/>
  <c r="T52" i="119"/>
  <c r="S52" i="119"/>
  <c r="R52" i="119"/>
  <c r="Q52" i="119"/>
  <c r="P52" i="119"/>
  <c r="O52" i="119"/>
  <c r="N52" i="119"/>
  <c r="M52" i="119"/>
  <c r="L52" i="119"/>
  <c r="K52" i="119"/>
  <c r="J52" i="119"/>
  <c r="I52" i="119"/>
  <c r="AN51" i="119"/>
  <c r="J50" i="110" s="1"/>
  <c r="AM51" i="119"/>
  <c r="I50" i="110" s="1"/>
  <c r="AN50" i="119"/>
  <c r="J49" i="110" s="1"/>
  <c r="AM50" i="119"/>
  <c r="I49" i="110" s="1"/>
  <c r="AN49" i="119"/>
  <c r="J48" i="110" s="1"/>
  <c r="AM49" i="119"/>
  <c r="I48" i="110" s="1"/>
  <c r="AN48" i="119"/>
  <c r="J47" i="110" s="1"/>
  <c r="AM48" i="119"/>
  <c r="I47" i="110" s="1"/>
  <c r="AN47" i="119"/>
  <c r="J46" i="110" s="1"/>
  <c r="AM47" i="119"/>
  <c r="I46" i="110" s="1"/>
  <c r="AN46" i="119"/>
  <c r="J45" i="110" s="1"/>
  <c r="AM46" i="119"/>
  <c r="I45" i="110" s="1"/>
  <c r="AN45" i="119"/>
  <c r="J44" i="110" s="1"/>
  <c r="AM45" i="119"/>
  <c r="I44" i="110" s="1"/>
  <c r="AN44" i="119"/>
  <c r="J43" i="110" s="1"/>
  <c r="AM44" i="119"/>
  <c r="I43" i="110" s="1"/>
  <c r="AN43" i="119"/>
  <c r="J42" i="110" s="1"/>
  <c r="AM43" i="119"/>
  <c r="I42" i="110" s="1"/>
  <c r="AN42" i="119"/>
  <c r="J41" i="110" s="1"/>
  <c r="AM42" i="119"/>
  <c r="I41" i="110" s="1"/>
  <c r="AN41" i="119"/>
  <c r="J40" i="110" s="1"/>
  <c r="AM41" i="119"/>
  <c r="I40" i="110" s="1"/>
  <c r="AL40" i="119"/>
  <c r="AK40" i="119"/>
  <c r="AJ40" i="119"/>
  <c r="AI40" i="119"/>
  <c r="AH40" i="119"/>
  <c r="AG40" i="119"/>
  <c r="AF40" i="119"/>
  <c r="AE40" i="119"/>
  <c r="AD40" i="119"/>
  <c r="AC40" i="119"/>
  <c r="AB40" i="119"/>
  <c r="AA40" i="119"/>
  <c r="Z40" i="119"/>
  <c r="Y40" i="119"/>
  <c r="X40" i="119"/>
  <c r="W40" i="119"/>
  <c r="V40" i="119"/>
  <c r="U40" i="119"/>
  <c r="T40" i="119"/>
  <c r="S40" i="119"/>
  <c r="R40" i="119"/>
  <c r="Q40" i="119"/>
  <c r="P40" i="119"/>
  <c r="O40" i="119"/>
  <c r="N40" i="119"/>
  <c r="M40" i="119"/>
  <c r="L40" i="119"/>
  <c r="K40" i="119"/>
  <c r="J40" i="119"/>
  <c r="I40" i="119"/>
  <c r="AN39" i="119"/>
  <c r="J38" i="110" s="1"/>
  <c r="AM39" i="119"/>
  <c r="I38" i="110" s="1"/>
  <c r="AN38" i="119"/>
  <c r="J37" i="110" s="1"/>
  <c r="AM38" i="119"/>
  <c r="I37" i="110" s="1"/>
  <c r="AN37" i="119"/>
  <c r="J36" i="110" s="1"/>
  <c r="AM37" i="119"/>
  <c r="I36" i="110" s="1"/>
  <c r="AN36" i="119"/>
  <c r="AM36" i="119"/>
  <c r="I35" i="110" s="1"/>
  <c r="AL35" i="119"/>
  <c r="AK35" i="119"/>
  <c r="AJ35" i="119"/>
  <c r="AI35" i="119"/>
  <c r="AH35" i="119"/>
  <c r="AG35" i="119"/>
  <c r="AF35" i="119"/>
  <c r="AE35" i="119"/>
  <c r="AD35" i="119"/>
  <c r="AC35" i="119"/>
  <c r="AB35" i="119"/>
  <c r="AA35" i="119"/>
  <c r="Z35" i="119"/>
  <c r="Y35" i="119"/>
  <c r="X35" i="119"/>
  <c r="W35" i="119"/>
  <c r="V35" i="119"/>
  <c r="U35" i="119"/>
  <c r="T35" i="119"/>
  <c r="S35" i="119"/>
  <c r="R35" i="119"/>
  <c r="Q35" i="119"/>
  <c r="P35" i="119"/>
  <c r="O35" i="119"/>
  <c r="N35" i="119"/>
  <c r="M35" i="119"/>
  <c r="L35" i="119"/>
  <c r="K35" i="119"/>
  <c r="J35" i="119"/>
  <c r="I35" i="119"/>
  <c r="AN34" i="119"/>
  <c r="J33" i="110" s="1"/>
  <c r="AM34" i="119"/>
  <c r="I33" i="110" s="1"/>
  <c r="AN33" i="119"/>
  <c r="J32" i="110" s="1"/>
  <c r="AM33" i="119"/>
  <c r="I32" i="110" s="1"/>
  <c r="AN32" i="119"/>
  <c r="J31" i="110" s="1"/>
  <c r="AM32" i="119"/>
  <c r="I31" i="110" s="1"/>
  <c r="AN31" i="119"/>
  <c r="J30" i="110" s="1"/>
  <c r="AM31" i="119"/>
  <c r="I30" i="110" s="1"/>
  <c r="AN30" i="119"/>
  <c r="J29" i="110" s="1"/>
  <c r="AM30" i="119"/>
  <c r="I29" i="110" s="1"/>
  <c r="AN29" i="119"/>
  <c r="J28" i="110" s="1"/>
  <c r="AM29" i="119"/>
  <c r="I28" i="110" s="1"/>
  <c r="AN28" i="119"/>
  <c r="J27" i="110" s="1"/>
  <c r="AM28" i="119"/>
  <c r="I27" i="110" s="1"/>
  <c r="AN27" i="119"/>
  <c r="J26" i="110" s="1"/>
  <c r="AM27" i="119"/>
  <c r="I26" i="110" s="1"/>
  <c r="AN26" i="119"/>
  <c r="J25" i="110" s="1"/>
  <c r="AM26" i="119"/>
  <c r="I25" i="110" s="1"/>
  <c r="AN25" i="119"/>
  <c r="J24" i="110" s="1"/>
  <c r="AM25" i="119"/>
  <c r="I24" i="110" s="1"/>
  <c r="AN24" i="119"/>
  <c r="AM24" i="119"/>
  <c r="I23" i="110" s="1"/>
  <c r="AL23" i="119"/>
  <c r="AK23" i="119"/>
  <c r="AJ23" i="119"/>
  <c r="AI23" i="119"/>
  <c r="AH23" i="119"/>
  <c r="AG23" i="119"/>
  <c r="AF23" i="119"/>
  <c r="AE23" i="119"/>
  <c r="AD23" i="119"/>
  <c r="AC23" i="119"/>
  <c r="AB23" i="119"/>
  <c r="AA23" i="119"/>
  <c r="Z23" i="119"/>
  <c r="Y23" i="119"/>
  <c r="X23" i="119"/>
  <c r="W23" i="119"/>
  <c r="V23" i="119"/>
  <c r="U23" i="119"/>
  <c r="T23" i="119"/>
  <c r="S23" i="119"/>
  <c r="R23" i="119"/>
  <c r="Q23" i="119"/>
  <c r="P23" i="119"/>
  <c r="O23" i="119"/>
  <c r="N23" i="119"/>
  <c r="M23" i="119"/>
  <c r="L23" i="119"/>
  <c r="K23" i="119"/>
  <c r="J23" i="119"/>
  <c r="I23" i="119"/>
  <c r="AN22" i="119"/>
  <c r="J21" i="110" s="1"/>
  <c r="AM22" i="119"/>
  <c r="I21" i="110" s="1"/>
  <c r="AN21" i="119"/>
  <c r="J20" i="110" s="1"/>
  <c r="AM21" i="119"/>
  <c r="I20" i="110" s="1"/>
  <c r="AN20" i="119"/>
  <c r="J19" i="110" s="1"/>
  <c r="AM20" i="119"/>
  <c r="I19" i="110" s="1"/>
  <c r="AN19" i="119"/>
  <c r="J18" i="110" s="1"/>
  <c r="AM19" i="119"/>
  <c r="I18" i="110" s="1"/>
  <c r="AN18" i="119"/>
  <c r="J17" i="110" s="1"/>
  <c r="AM18" i="119"/>
  <c r="I17" i="110" s="1"/>
  <c r="AN17" i="119"/>
  <c r="J16" i="110" s="1"/>
  <c r="AM17" i="119"/>
  <c r="I16" i="110" s="1"/>
  <c r="AN16" i="119"/>
  <c r="J15" i="110" s="1"/>
  <c r="AM16" i="119"/>
  <c r="I15" i="110" s="1"/>
  <c r="AN15" i="119"/>
  <c r="J14" i="110" s="1"/>
  <c r="AM15" i="119"/>
  <c r="I14" i="110" s="1"/>
  <c r="AN14" i="119"/>
  <c r="J13" i="110" s="1"/>
  <c r="AM14" i="119"/>
  <c r="I13" i="110" s="1"/>
  <c r="AN13" i="119"/>
  <c r="J12" i="110" s="1"/>
  <c r="AM13" i="119"/>
  <c r="I12" i="110" s="1"/>
  <c r="AN12" i="119"/>
  <c r="AM12" i="119"/>
  <c r="I11" i="110" s="1"/>
  <c r="AL11" i="119"/>
  <c r="AK11" i="119"/>
  <c r="AJ11" i="119"/>
  <c r="AI11" i="119"/>
  <c r="AH11" i="119"/>
  <c r="AG11" i="119"/>
  <c r="AF11" i="119"/>
  <c r="AE11" i="119"/>
  <c r="AD11" i="119"/>
  <c r="AC11" i="119"/>
  <c r="AB11" i="119"/>
  <c r="AA11" i="119"/>
  <c r="Z11" i="119"/>
  <c r="Y11" i="119"/>
  <c r="X11" i="119"/>
  <c r="W11" i="119"/>
  <c r="V11" i="119"/>
  <c r="U11" i="119"/>
  <c r="T11" i="119"/>
  <c r="S11" i="119"/>
  <c r="R11" i="119"/>
  <c r="Q11" i="119"/>
  <c r="P11" i="119"/>
  <c r="O11" i="119"/>
  <c r="N11" i="119"/>
  <c r="M11" i="119"/>
  <c r="L11" i="119"/>
  <c r="K11" i="119"/>
  <c r="J11" i="119"/>
  <c r="I11" i="119"/>
  <c r="AN10" i="119"/>
  <c r="J9" i="110" s="1"/>
  <c r="AM10" i="119"/>
  <c r="I9" i="110" s="1"/>
  <c r="AN9" i="119"/>
  <c r="J8" i="110" s="1"/>
  <c r="AM9" i="119"/>
  <c r="I8" i="110" s="1"/>
  <c r="AN8" i="119"/>
  <c r="J7" i="110" s="1"/>
  <c r="AM8" i="119"/>
  <c r="I7" i="110" s="1"/>
  <c r="AN7" i="119"/>
  <c r="J6" i="110" s="1"/>
  <c r="AM7" i="119"/>
  <c r="I6" i="110" s="1"/>
  <c r="AN6" i="119"/>
  <c r="J5" i="110" s="1"/>
  <c r="AM6" i="119"/>
  <c r="I5" i="110" s="1"/>
  <c r="AN5" i="119"/>
  <c r="AM5" i="119"/>
  <c r="I4" i="110" s="1"/>
  <c r="AN147" i="1"/>
  <c r="AN146" i="1"/>
  <c r="AN145" i="1"/>
  <c r="AN144" i="1"/>
  <c r="AN143" i="1"/>
  <c r="AN142" i="1"/>
  <c r="AN141" i="1"/>
  <c r="AN140" i="1"/>
  <c r="AN139" i="1"/>
  <c r="AN138" i="1"/>
  <c r="AN137" i="1"/>
  <c r="AN136" i="1"/>
  <c r="AN135" i="1"/>
  <c r="AN134" i="1"/>
  <c r="AN133" i="1"/>
  <c r="AN132" i="1"/>
  <c r="AN131" i="1"/>
  <c r="AN130" i="1"/>
  <c r="AN129" i="1"/>
  <c r="AN128" i="1"/>
  <c r="AN127" i="1"/>
  <c r="AN126" i="1"/>
  <c r="AN125" i="1"/>
  <c r="AN124" i="1"/>
  <c r="AN123" i="1"/>
  <c r="AN122" i="1"/>
  <c r="AN121" i="1"/>
  <c r="AN120" i="1"/>
  <c r="AN119" i="1"/>
  <c r="AN118" i="1"/>
  <c r="AN117" i="1"/>
  <c r="AN96" i="1"/>
  <c r="AN97" i="1"/>
  <c r="AN98" i="1"/>
  <c r="AN99" i="1"/>
  <c r="AN100" i="1"/>
  <c r="AN101" i="1"/>
  <c r="AN102" i="1"/>
  <c r="AN103" i="1"/>
  <c r="AN104" i="1"/>
  <c r="AN105" i="1"/>
  <c r="AN106" i="1"/>
  <c r="AN107" i="1"/>
  <c r="AN108" i="1"/>
  <c r="AN109" i="1"/>
  <c r="AN110" i="1"/>
  <c r="AN111" i="1"/>
  <c r="AN112" i="1"/>
  <c r="AN113" i="1"/>
  <c r="AN114" i="1"/>
  <c r="AN95" i="1"/>
  <c r="AN94" i="1"/>
  <c r="AN79" i="1"/>
  <c r="AN80" i="1"/>
  <c r="AN81" i="1"/>
  <c r="AN82" i="1"/>
  <c r="AN83" i="1"/>
  <c r="AN84" i="1"/>
  <c r="AN85" i="1"/>
  <c r="AN86" i="1"/>
  <c r="AN87" i="1"/>
  <c r="AN88" i="1"/>
  <c r="AN89" i="1"/>
  <c r="AN90" i="1"/>
  <c r="AN91" i="1"/>
  <c r="AN92" i="1"/>
  <c r="AN78" i="1"/>
  <c r="AN77" i="1"/>
  <c r="AN75" i="1"/>
  <c r="AN74" i="1"/>
  <c r="AN147" i="118"/>
  <c r="K146" i="110" s="1"/>
  <c r="AN118" i="118"/>
  <c r="AN119" i="118"/>
  <c r="K118" i="110" s="1"/>
  <c r="AN120" i="118"/>
  <c r="K119" i="110" s="1"/>
  <c r="AN121" i="118"/>
  <c r="K120" i="110" s="1"/>
  <c r="AN122" i="118"/>
  <c r="AN123" i="118"/>
  <c r="K122" i="110" s="1"/>
  <c r="AN124" i="118"/>
  <c r="K123" i="110" s="1"/>
  <c r="AN125" i="118"/>
  <c r="K124" i="110" s="1"/>
  <c r="AN126" i="118"/>
  <c r="AN127" i="118"/>
  <c r="K126" i="110" s="1"/>
  <c r="AN128" i="118"/>
  <c r="K127" i="110" s="1"/>
  <c r="AN129" i="118"/>
  <c r="K128" i="110" s="1"/>
  <c r="AN130" i="118"/>
  <c r="AN131" i="118"/>
  <c r="K130" i="110" s="1"/>
  <c r="AN132" i="118"/>
  <c r="K131" i="110" s="1"/>
  <c r="AN133" i="118"/>
  <c r="K132" i="110" s="1"/>
  <c r="AN134" i="118"/>
  <c r="AN135" i="118"/>
  <c r="AN136" i="118"/>
  <c r="K135" i="110" s="1"/>
  <c r="AN137" i="118"/>
  <c r="K136" i="110" s="1"/>
  <c r="AN138" i="118"/>
  <c r="AN139" i="118"/>
  <c r="K138" i="110" s="1"/>
  <c r="AN140" i="118"/>
  <c r="K139" i="110" s="1"/>
  <c r="AN141" i="118"/>
  <c r="K140" i="110" s="1"/>
  <c r="AN142" i="118"/>
  <c r="AN143" i="118"/>
  <c r="K142" i="110" s="1"/>
  <c r="AN144" i="118"/>
  <c r="K143" i="110" s="1"/>
  <c r="AN145" i="118"/>
  <c r="K144" i="110" s="1"/>
  <c r="AN146" i="118"/>
  <c r="AN117" i="118"/>
  <c r="K116" i="110" s="1"/>
  <c r="H148" i="117"/>
  <c r="AM147" i="117"/>
  <c r="M146" i="110" s="1"/>
  <c r="AM146" i="117"/>
  <c r="M145" i="110" s="1"/>
  <c r="AM145" i="117"/>
  <c r="M144" i="110" s="1"/>
  <c r="AM144" i="117"/>
  <c r="M143" i="110" s="1"/>
  <c r="AM143" i="117"/>
  <c r="M142" i="110" s="1"/>
  <c r="AM142" i="117"/>
  <c r="M141" i="110" s="1"/>
  <c r="AM141" i="117"/>
  <c r="M140" i="110" s="1"/>
  <c r="AM140" i="117"/>
  <c r="M139" i="110" s="1"/>
  <c r="AM139" i="117"/>
  <c r="M138" i="110" s="1"/>
  <c r="AM138" i="117"/>
  <c r="M137" i="110" s="1"/>
  <c r="AM137" i="117"/>
  <c r="M136" i="110" s="1"/>
  <c r="AM136" i="117"/>
  <c r="M135" i="110" s="1"/>
  <c r="AM135" i="117"/>
  <c r="M134" i="110" s="1"/>
  <c r="AM134" i="117"/>
  <c r="M133" i="110" s="1"/>
  <c r="AM133" i="117"/>
  <c r="M132" i="110" s="1"/>
  <c r="AM132" i="117"/>
  <c r="M131" i="110" s="1"/>
  <c r="AM131" i="117"/>
  <c r="M130" i="110" s="1"/>
  <c r="AM130" i="117"/>
  <c r="M129" i="110" s="1"/>
  <c r="AM129" i="117"/>
  <c r="M128" i="110" s="1"/>
  <c r="AM128" i="117"/>
  <c r="M127" i="110" s="1"/>
  <c r="AM127" i="117"/>
  <c r="M126" i="110" s="1"/>
  <c r="AM126" i="117"/>
  <c r="M125" i="110" s="1"/>
  <c r="AM125" i="117"/>
  <c r="M124" i="110" s="1"/>
  <c r="AM124" i="117"/>
  <c r="M123" i="110" s="1"/>
  <c r="AM123" i="117"/>
  <c r="M122" i="110" s="1"/>
  <c r="AM122" i="117"/>
  <c r="M121" i="110" s="1"/>
  <c r="AM121" i="117"/>
  <c r="M120" i="110" s="1"/>
  <c r="AM120" i="117"/>
  <c r="M119" i="110" s="1"/>
  <c r="AM119" i="117"/>
  <c r="M118" i="110" s="1"/>
  <c r="AM118" i="117"/>
  <c r="M117" i="110" s="1"/>
  <c r="AM117" i="117"/>
  <c r="M116" i="110" s="1"/>
  <c r="AM114" i="117"/>
  <c r="M113" i="110" s="1"/>
  <c r="AM113" i="117"/>
  <c r="M112" i="110" s="1"/>
  <c r="AM112" i="117"/>
  <c r="M111" i="110" s="1"/>
  <c r="AM111" i="117"/>
  <c r="M110" i="110" s="1"/>
  <c r="AM110" i="117"/>
  <c r="M109" i="110" s="1"/>
  <c r="AM109" i="117"/>
  <c r="M108" i="110" s="1"/>
  <c r="AM108" i="117"/>
  <c r="M107" i="110" s="1"/>
  <c r="AM107" i="117"/>
  <c r="M106" i="110" s="1"/>
  <c r="AM106" i="117"/>
  <c r="M105" i="110" s="1"/>
  <c r="AM105" i="117"/>
  <c r="M104" i="110" s="1"/>
  <c r="AM104" i="117"/>
  <c r="M103" i="110" s="1"/>
  <c r="AM103" i="117"/>
  <c r="M102" i="110" s="1"/>
  <c r="AM102" i="117"/>
  <c r="M101" i="110" s="1"/>
  <c r="AM101" i="117"/>
  <c r="M100" i="110" s="1"/>
  <c r="AM100" i="117"/>
  <c r="M99" i="110" s="1"/>
  <c r="AM99" i="117"/>
  <c r="M98" i="110" s="1"/>
  <c r="AM98" i="117"/>
  <c r="M97" i="110" s="1"/>
  <c r="AM97" i="117"/>
  <c r="M96" i="110" s="1"/>
  <c r="AM96" i="117"/>
  <c r="M95" i="110" s="1"/>
  <c r="AM95" i="117"/>
  <c r="M94" i="110" s="1"/>
  <c r="AM94" i="117"/>
  <c r="M93" i="110" s="1"/>
  <c r="AM92" i="117"/>
  <c r="M91" i="110" s="1"/>
  <c r="AM91" i="117"/>
  <c r="M90" i="110" s="1"/>
  <c r="AM90" i="117"/>
  <c r="M89" i="110" s="1"/>
  <c r="AM89" i="117"/>
  <c r="M88" i="110" s="1"/>
  <c r="AM88" i="117"/>
  <c r="M87" i="110" s="1"/>
  <c r="AM87" i="117"/>
  <c r="M86" i="110" s="1"/>
  <c r="AM86" i="117"/>
  <c r="M85" i="110" s="1"/>
  <c r="AM85" i="117"/>
  <c r="M84" i="110" s="1"/>
  <c r="AM84" i="117"/>
  <c r="M83" i="110" s="1"/>
  <c r="AM83" i="117"/>
  <c r="M82" i="110" s="1"/>
  <c r="AM82" i="117"/>
  <c r="M81" i="110" s="1"/>
  <c r="AM81" i="117"/>
  <c r="M80" i="110" s="1"/>
  <c r="AM80" i="117"/>
  <c r="M79" i="110" s="1"/>
  <c r="AM79" i="117"/>
  <c r="M78" i="110" s="1"/>
  <c r="AM78" i="117"/>
  <c r="M77" i="110" s="1"/>
  <c r="AM77" i="117"/>
  <c r="M76" i="110" s="1"/>
  <c r="AM75" i="117"/>
  <c r="M74" i="110" s="1"/>
  <c r="AM74" i="117"/>
  <c r="M73" i="110" s="1"/>
  <c r="AM72" i="117"/>
  <c r="M71" i="110" s="1"/>
  <c r="AM71" i="117"/>
  <c r="M70" i="110" s="1"/>
  <c r="AM69" i="117"/>
  <c r="M68" i="110" s="1"/>
  <c r="AM68" i="117"/>
  <c r="M67" i="110" s="1"/>
  <c r="AM67" i="117"/>
  <c r="M66" i="110" s="1"/>
  <c r="AM66" i="117"/>
  <c r="M65" i="110" s="1"/>
  <c r="AM65" i="117"/>
  <c r="M64" i="110" s="1"/>
  <c r="AM64" i="117"/>
  <c r="M63" i="110" s="1"/>
  <c r="AM63" i="117"/>
  <c r="M62" i="110" s="1"/>
  <c r="AM61" i="117"/>
  <c r="M60" i="110" s="1"/>
  <c r="AM60" i="117"/>
  <c r="M59" i="110" s="1"/>
  <c r="AM58" i="117"/>
  <c r="M57" i="110" s="1"/>
  <c r="AM57" i="117"/>
  <c r="M56" i="110" s="1"/>
  <c r="AM56" i="117"/>
  <c r="M55" i="110" s="1"/>
  <c r="AM55" i="117"/>
  <c r="M54" i="110" s="1"/>
  <c r="AM54" i="117"/>
  <c r="M53" i="110" s="1"/>
  <c r="AM53" i="117"/>
  <c r="M52" i="110" s="1"/>
  <c r="AM41" i="117"/>
  <c r="M40" i="110" s="1"/>
  <c r="AM51" i="117"/>
  <c r="M50" i="110" s="1"/>
  <c r="AM50" i="117"/>
  <c r="M49" i="110" s="1"/>
  <c r="AM49" i="117"/>
  <c r="M48" i="110" s="1"/>
  <c r="AM48" i="117"/>
  <c r="M47" i="110" s="1"/>
  <c r="AM47" i="117"/>
  <c r="M46" i="110" s="1"/>
  <c r="AM46" i="117"/>
  <c r="M45" i="110" s="1"/>
  <c r="AM45" i="117"/>
  <c r="M44" i="110" s="1"/>
  <c r="AM44" i="117"/>
  <c r="M43" i="110" s="1"/>
  <c r="AM43" i="117"/>
  <c r="M42" i="110" s="1"/>
  <c r="AM42" i="117"/>
  <c r="M41" i="110" s="1"/>
  <c r="AM39" i="117"/>
  <c r="M38" i="110" s="1"/>
  <c r="AM38" i="117"/>
  <c r="M37" i="110" s="1"/>
  <c r="AM37" i="117"/>
  <c r="M36" i="110" s="1"/>
  <c r="AM36" i="117"/>
  <c r="M35" i="110" s="1"/>
  <c r="AM26" i="117"/>
  <c r="M25" i="110" s="1"/>
  <c r="AM27" i="117"/>
  <c r="M26" i="110" s="1"/>
  <c r="AM28" i="117"/>
  <c r="M27" i="110" s="1"/>
  <c r="AM29" i="117"/>
  <c r="M28" i="110" s="1"/>
  <c r="AM30" i="117"/>
  <c r="M29" i="110" s="1"/>
  <c r="AM31" i="117"/>
  <c r="M30" i="110" s="1"/>
  <c r="AM32" i="117"/>
  <c r="M31" i="110" s="1"/>
  <c r="AM33" i="117"/>
  <c r="M32" i="110" s="1"/>
  <c r="AM34" i="117"/>
  <c r="M33" i="110" s="1"/>
  <c r="AM25" i="117"/>
  <c r="M24" i="110" s="1"/>
  <c r="AM24" i="117"/>
  <c r="M23" i="110" s="1"/>
  <c r="AM13" i="117"/>
  <c r="M12" i="110" s="1"/>
  <c r="AM14" i="117"/>
  <c r="M13" i="110" s="1"/>
  <c r="AM15" i="117"/>
  <c r="M14" i="110" s="1"/>
  <c r="AM16" i="117"/>
  <c r="M15" i="110" s="1"/>
  <c r="AM17" i="117"/>
  <c r="M16" i="110" s="1"/>
  <c r="AM18" i="117"/>
  <c r="M17" i="110" s="1"/>
  <c r="AM19" i="117"/>
  <c r="M18" i="110" s="1"/>
  <c r="AM20" i="117"/>
  <c r="M19" i="110" s="1"/>
  <c r="AM21" i="117"/>
  <c r="M20" i="110" s="1"/>
  <c r="AM22" i="117"/>
  <c r="M21" i="110" s="1"/>
  <c r="AM12" i="117"/>
  <c r="M11" i="110" s="1"/>
  <c r="AM6" i="117"/>
  <c r="M5" i="110" s="1"/>
  <c r="AM7" i="117"/>
  <c r="M6" i="110" s="1"/>
  <c r="AM8" i="117"/>
  <c r="M7" i="110" s="1"/>
  <c r="AM9" i="117"/>
  <c r="M8" i="110" s="1"/>
  <c r="AM10" i="117"/>
  <c r="M9" i="110" s="1"/>
  <c r="AM5" i="117"/>
  <c r="M4" i="110" s="1"/>
  <c r="H147" i="110"/>
  <c r="H22" i="110"/>
  <c r="AM148" i="118"/>
  <c r="AL148" i="118"/>
  <c r="AK148" i="118"/>
  <c r="AJ148" i="118"/>
  <c r="AI148" i="118"/>
  <c r="AH148" i="118"/>
  <c r="AG148" i="118"/>
  <c r="AF148" i="118"/>
  <c r="AE148" i="118"/>
  <c r="AD148" i="118"/>
  <c r="AC148" i="118"/>
  <c r="AB148" i="118"/>
  <c r="AA148" i="118"/>
  <c r="Z148" i="118"/>
  <c r="Y148" i="118"/>
  <c r="X148" i="118"/>
  <c r="W148" i="118"/>
  <c r="V148" i="118"/>
  <c r="U148" i="118"/>
  <c r="T148" i="118"/>
  <c r="S148" i="118"/>
  <c r="R148" i="118"/>
  <c r="Q148" i="118"/>
  <c r="P148" i="118"/>
  <c r="O148" i="118"/>
  <c r="N148" i="118"/>
  <c r="M148" i="118"/>
  <c r="L148" i="118"/>
  <c r="K148" i="118"/>
  <c r="J148" i="118"/>
  <c r="I148" i="118"/>
  <c r="AO147" i="118"/>
  <c r="L146" i="110" s="1"/>
  <c r="AO146" i="118"/>
  <c r="L145" i="110" s="1"/>
  <c r="K145" i="110"/>
  <c r="AO145" i="118"/>
  <c r="L144" i="110" s="1"/>
  <c r="AO144" i="118"/>
  <c r="L143" i="110" s="1"/>
  <c r="AO143" i="118"/>
  <c r="L142" i="110" s="1"/>
  <c r="AO142" i="118"/>
  <c r="L141" i="110" s="1"/>
  <c r="K141" i="110"/>
  <c r="AO141" i="118"/>
  <c r="L140" i="110" s="1"/>
  <c r="AO140" i="118"/>
  <c r="L139" i="110" s="1"/>
  <c r="AO139" i="118"/>
  <c r="L138" i="110" s="1"/>
  <c r="AO138" i="118"/>
  <c r="L137" i="110" s="1"/>
  <c r="K137" i="110"/>
  <c r="AO137" i="118"/>
  <c r="L136" i="110" s="1"/>
  <c r="AO136" i="118"/>
  <c r="L135" i="110" s="1"/>
  <c r="AO135" i="118"/>
  <c r="L134" i="110" s="1"/>
  <c r="K134" i="110"/>
  <c r="AO134" i="118"/>
  <c r="L133" i="110" s="1"/>
  <c r="K133" i="110"/>
  <c r="AO133" i="118"/>
  <c r="L132" i="110" s="1"/>
  <c r="AO132" i="118"/>
  <c r="L131" i="110" s="1"/>
  <c r="AO131" i="118"/>
  <c r="L130" i="110" s="1"/>
  <c r="AO130" i="118"/>
  <c r="L129" i="110" s="1"/>
  <c r="K129" i="110"/>
  <c r="AO129" i="118"/>
  <c r="L128" i="110" s="1"/>
  <c r="AO128" i="118"/>
  <c r="L127" i="110" s="1"/>
  <c r="AO127" i="118"/>
  <c r="L126" i="110" s="1"/>
  <c r="AO126" i="118"/>
  <c r="L125" i="110" s="1"/>
  <c r="K125" i="110"/>
  <c r="AO125" i="118"/>
  <c r="L124" i="110" s="1"/>
  <c r="AO124" i="118"/>
  <c r="L123" i="110" s="1"/>
  <c r="AO123" i="118"/>
  <c r="L122" i="110" s="1"/>
  <c r="AO122" i="118"/>
  <c r="L121" i="110" s="1"/>
  <c r="K121" i="110"/>
  <c r="AO121" i="118"/>
  <c r="L120" i="110" s="1"/>
  <c r="AO120" i="118"/>
  <c r="L119" i="110" s="1"/>
  <c r="AO119" i="118"/>
  <c r="L118" i="110" s="1"/>
  <c r="AO118" i="118"/>
  <c r="L117" i="110" s="1"/>
  <c r="K117" i="110"/>
  <c r="AO117" i="118"/>
  <c r="L116" i="110" s="1"/>
  <c r="AM115" i="118"/>
  <c r="AL115" i="118"/>
  <c r="AK115" i="118"/>
  <c r="AJ115" i="118"/>
  <c r="AI115" i="118"/>
  <c r="AH115" i="118"/>
  <c r="AG115" i="118"/>
  <c r="AF115" i="118"/>
  <c r="AE115" i="118"/>
  <c r="AD115" i="118"/>
  <c r="AC115" i="118"/>
  <c r="AB115" i="118"/>
  <c r="AA115" i="118"/>
  <c r="Z115" i="118"/>
  <c r="Y115" i="118"/>
  <c r="X115" i="118"/>
  <c r="W115" i="118"/>
  <c r="V115" i="118"/>
  <c r="U115" i="118"/>
  <c r="T115" i="118"/>
  <c r="S115" i="118"/>
  <c r="R115" i="118"/>
  <c r="Q115" i="118"/>
  <c r="P115" i="118"/>
  <c r="O115" i="118"/>
  <c r="N115" i="118"/>
  <c r="M115" i="118"/>
  <c r="L115" i="118"/>
  <c r="K115" i="118"/>
  <c r="J115" i="118"/>
  <c r="I115" i="118"/>
  <c r="AO114" i="118"/>
  <c r="L113" i="110" s="1"/>
  <c r="AN114" i="118"/>
  <c r="K113" i="110" s="1"/>
  <c r="AO113" i="118"/>
  <c r="L112" i="110" s="1"/>
  <c r="AN113" i="118"/>
  <c r="K112" i="110" s="1"/>
  <c r="AO112" i="118"/>
  <c r="L111" i="110" s="1"/>
  <c r="AN112" i="118"/>
  <c r="K111" i="110" s="1"/>
  <c r="AO111" i="118"/>
  <c r="L110" i="110" s="1"/>
  <c r="AN111" i="118"/>
  <c r="K110" i="110" s="1"/>
  <c r="AO110" i="118"/>
  <c r="L109" i="110" s="1"/>
  <c r="AN110" i="118"/>
  <c r="K109" i="110" s="1"/>
  <c r="AO109" i="118"/>
  <c r="L108" i="110" s="1"/>
  <c r="AN109" i="118"/>
  <c r="K108" i="110" s="1"/>
  <c r="AO108" i="118"/>
  <c r="L107" i="110" s="1"/>
  <c r="AN108" i="118"/>
  <c r="K107" i="110" s="1"/>
  <c r="AO107" i="118"/>
  <c r="L106" i="110" s="1"/>
  <c r="AN107" i="118"/>
  <c r="K106" i="110" s="1"/>
  <c r="AO106" i="118"/>
  <c r="L105" i="110" s="1"/>
  <c r="AN106" i="118"/>
  <c r="K105" i="110" s="1"/>
  <c r="AO105" i="118"/>
  <c r="L104" i="110" s="1"/>
  <c r="AN105" i="118"/>
  <c r="K104" i="110" s="1"/>
  <c r="AO104" i="118"/>
  <c r="L103" i="110" s="1"/>
  <c r="AN104" i="118"/>
  <c r="K103" i="110" s="1"/>
  <c r="AO103" i="118"/>
  <c r="L102" i="110" s="1"/>
  <c r="AN103" i="118"/>
  <c r="K102" i="110" s="1"/>
  <c r="AO102" i="118"/>
  <c r="L101" i="110" s="1"/>
  <c r="AN102" i="118"/>
  <c r="K101" i="110" s="1"/>
  <c r="AO101" i="118"/>
  <c r="L100" i="110" s="1"/>
  <c r="AN101" i="118"/>
  <c r="K100" i="110" s="1"/>
  <c r="AO100" i="118"/>
  <c r="L99" i="110" s="1"/>
  <c r="AN100" i="118"/>
  <c r="K99" i="110" s="1"/>
  <c r="AO99" i="118"/>
  <c r="L98" i="110" s="1"/>
  <c r="AN99" i="118"/>
  <c r="K98" i="110" s="1"/>
  <c r="AO98" i="118"/>
  <c r="L97" i="110" s="1"/>
  <c r="AN98" i="118"/>
  <c r="K97" i="110" s="1"/>
  <c r="AO97" i="118"/>
  <c r="L96" i="110" s="1"/>
  <c r="AN97" i="118"/>
  <c r="K96" i="110" s="1"/>
  <c r="AO96" i="118"/>
  <c r="L95" i="110" s="1"/>
  <c r="AN96" i="118"/>
  <c r="K95" i="110" s="1"/>
  <c r="AO95" i="118"/>
  <c r="L94" i="110" s="1"/>
  <c r="AN95" i="118"/>
  <c r="K94" i="110" s="1"/>
  <c r="AO94" i="118"/>
  <c r="AN94" i="118"/>
  <c r="K93" i="110" s="1"/>
  <c r="AM93" i="118"/>
  <c r="AL93" i="118"/>
  <c r="AK93" i="118"/>
  <c r="AJ93" i="118"/>
  <c r="AI93" i="118"/>
  <c r="AH93" i="118"/>
  <c r="AG93" i="118"/>
  <c r="AF93" i="118"/>
  <c r="AE93" i="118"/>
  <c r="AD93" i="118"/>
  <c r="AC93" i="118"/>
  <c r="AB93" i="118"/>
  <c r="AA93" i="118"/>
  <c r="Z93" i="118"/>
  <c r="Y93" i="118"/>
  <c r="X93" i="118"/>
  <c r="W93" i="118"/>
  <c r="V93" i="118"/>
  <c r="U93" i="118"/>
  <c r="T93" i="118"/>
  <c r="S93" i="118"/>
  <c r="R93" i="118"/>
  <c r="Q93" i="118"/>
  <c r="P93" i="118"/>
  <c r="O93" i="118"/>
  <c r="N93" i="118"/>
  <c r="M93" i="118"/>
  <c r="L93" i="118"/>
  <c r="K93" i="118"/>
  <c r="J93" i="118"/>
  <c r="I93" i="118"/>
  <c r="AO92" i="118"/>
  <c r="L91" i="110" s="1"/>
  <c r="AN92" i="118"/>
  <c r="K91" i="110" s="1"/>
  <c r="AO91" i="118"/>
  <c r="L90" i="110" s="1"/>
  <c r="AN91" i="118"/>
  <c r="K90" i="110" s="1"/>
  <c r="AO90" i="118"/>
  <c r="L89" i="110" s="1"/>
  <c r="AN90" i="118"/>
  <c r="K89" i="110" s="1"/>
  <c r="AO89" i="118"/>
  <c r="L88" i="110" s="1"/>
  <c r="AN89" i="118"/>
  <c r="K88" i="110" s="1"/>
  <c r="AO88" i="118"/>
  <c r="L87" i="110" s="1"/>
  <c r="AN88" i="118"/>
  <c r="K87" i="110" s="1"/>
  <c r="AO87" i="118"/>
  <c r="L86" i="110" s="1"/>
  <c r="AN87" i="118"/>
  <c r="K86" i="110" s="1"/>
  <c r="AO86" i="118"/>
  <c r="L85" i="110" s="1"/>
  <c r="AN86" i="118"/>
  <c r="K85" i="110" s="1"/>
  <c r="AO85" i="118"/>
  <c r="L84" i="110" s="1"/>
  <c r="AN85" i="118"/>
  <c r="K84" i="110" s="1"/>
  <c r="AO84" i="118"/>
  <c r="L83" i="110" s="1"/>
  <c r="AN84" i="118"/>
  <c r="K83" i="110" s="1"/>
  <c r="AO83" i="118"/>
  <c r="L82" i="110" s="1"/>
  <c r="AN83" i="118"/>
  <c r="K82" i="110" s="1"/>
  <c r="AO82" i="118"/>
  <c r="L81" i="110" s="1"/>
  <c r="AN82" i="118"/>
  <c r="K81" i="110" s="1"/>
  <c r="AO81" i="118"/>
  <c r="L80" i="110" s="1"/>
  <c r="AN81" i="118"/>
  <c r="K80" i="110" s="1"/>
  <c r="AO80" i="118"/>
  <c r="L79" i="110" s="1"/>
  <c r="AN80" i="118"/>
  <c r="K79" i="110" s="1"/>
  <c r="AO79" i="118"/>
  <c r="L78" i="110" s="1"/>
  <c r="AN79" i="118"/>
  <c r="K78" i="110" s="1"/>
  <c r="AO78" i="118"/>
  <c r="L77" i="110" s="1"/>
  <c r="AN78" i="118"/>
  <c r="K77" i="110" s="1"/>
  <c r="AO77" i="118"/>
  <c r="L76" i="110" s="1"/>
  <c r="AN77" i="118"/>
  <c r="K76" i="110" s="1"/>
  <c r="AM76" i="118"/>
  <c r="AL76" i="118"/>
  <c r="AK76" i="118"/>
  <c r="AJ76" i="118"/>
  <c r="AI76" i="118"/>
  <c r="AH76" i="118"/>
  <c r="AG76" i="118"/>
  <c r="AF76" i="118"/>
  <c r="AE76" i="118"/>
  <c r="AD76" i="118"/>
  <c r="AC76" i="118"/>
  <c r="AB76" i="118"/>
  <c r="AA76" i="118"/>
  <c r="Z76" i="118"/>
  <c r="Y76" i="118"/>
  <c r="X76" i="118"/>
  <c r="W76" i="118"/>
  <c r="V76" i="118"/>
  <c r="U76" i="118"/>
  <c r="T76" i="118"/>
  <c r="S76" i="118"/>
  <c r="R76" i="118"/>
  <c r="Q76" i="118"/>
  <c r="P76" i="118"/>
  <c r="O76" i="118"/>
  <c r="N76" i="118"/>
  <c r="M76" i="118"/>
  <c r="L76" i="118"/>
  <c r="K76" i="118"/>
  <c r="J76" i="118"/>
  <c r="I76" i="118"/>
  <c r="AO75" i="118"/>
  <c r="L74" i="110" s="1"/>
  <c r="AN75" i="118"/>
  <c r="K74" i="110" s="1"/>
  <c r="AO74" i="118"/>
  <c r="L73" i="110" s="1"/>
  <c r="AN74" i="118"/>
  <c r="K73" i="110" s="1"/>
  <c r="AM73" i="118"/>
  <c r="AL73" i="118"/>
  <c r="AK73" i="118"/>
  <c r="AJ73" i="118"/>
  <c r="AI73" i="118"/>
  <c r="AH73" i="118"/>
  <c r="AG73" i="118"/>
  <c r="AF73" i="118"/>
  <c r="AE73" i="118"/>
  <c r="AD73" i="118"/>
  <c r="AC73" i="118"/>
  <c r="AB73" i="118"/>
  <c r="AA73" i="118"/>
  <c r="Z73" i="118"/>
  <c r="Y73" i="118"/>
  <c r="X73" i="118"/>
  <c r="W73" i="118"/>
  <c r="V73" i="118"/>
  <c r="U73" i="118"/>
  <c r="T73" i="118"/>
  <c r="S73" i="118"/>
  <c r="R73" i="118"/>
  <c r="Q73" i="118"/>
  <c r="P73" i="118"/>
  <c r="O73" i="118"/>
  <c r="N73" i="118"/>
  <c r="M73" i="118"/>
  <c r="L73" i="118"/>
  <c r="K73" i="118"/>
  <c r="J73" i="118"/>
  <c r="I73" i="118"/>
  <c r="AO72" i="118"/>
  <c r="L71" i="110" s="1"/>
  <c r="AN72" i="118"/>
  <c r="K71" i="110" s="1"/>
  <c r="AO71" i="118"/>
  <c r="L70" i="110" s="1"/>
  <c r="AN71" i="118"/>
  <c r="K70" i="110" s="1"/>
  <c r="AM70" i="118"/>
  <c r="AL70" i="118"/>
  <c r="AK70" i="118"/>
  <c r="AJ70" i="118"/>
  <c r="AI70" i="118"/>
  <c r="AH70" i="118"/>
  <c r="AG70" i="118"/>
  <c r="AF70" i="118"/>
  <c r="AE70" i="118"/>
  <c r="AD70" i="118"/>
  <c r="AC70" i="118"/>
  <c r="AB70" i="118"/>
  <c r="AA70" i="118"/>
  <c r="Z70" i="118"/>
  <c r="Y70" i="118"/>
  <c r="X70" i="118"/>
  <c r="W70" i="118"/>
  <c r="V70" i="118"/>
  <c r="U70" i="118"/>
  <c r="T70" i="118"/>
  <c r="S70" i="118"/>
  <c r="R70" i="118"/>
  <c r="Q70" i="118"/>
  <c r="P70" i="118"/>
  <c r="O70" i="118"/>
  <c r="N70" i="118"/>
  <c r="M70" i="118"/>
  <c r="L70" i="118"/>
  <c r="K70" i="118"/>
  <c r="J70" i="118"/>
  <c r="I70" i="118"/>
  <c r="AO69" i="118"/>
  <c r="L68" i="110" s="1"/>
  <c r="AN69" i="118"/>
  <c r="K68" i="110" s="1"/>
  <c r="AO68" i="118"/>
  <c r="L67" i="110" s="1"/>
  <c r="AN68" i="118"/>
  <c r="K67" i="110" s="1"/>
  <c r="AO67" i="118"/>
  <c r="L66" i="110" s="1"/>
  <c r="AN67" i="118"/>
  <c r="K66" i="110" s="1"/>
  <c r="AO66" i="118"/>
  <c r="L65" i="110" s="1"/>
  <c r="AN66" i="118"/>
  <c r="K65" i="110" s="1"/>
  <c r="AO65" i="118"/>
  <c r="L64" i="110" s="1"/>
  <c r="AN65" i="118"/>
  <c r="K64" i="110" s="1"/>
  <c r="AO64" i="118"/>
  <c r="L63" i="110" s="1"/>
  <c r="AN64" i="118"/>
  <c r="K63" i="110" s="1"/>
  <c r="AO63" i="118"/>
  <c r="L62" i="110" s="1"/>
  <c r="AN63" i="118"/>
  <c r="K62" i="110" s="1"/>
  <c r="AM62" i="118"/>
  <c r="AL62" i="118"/>
  <c r="AK62" i="118"/>
  <c r="AJ62" i="118"/>
  <c r="AI62" i="118"/>
  <c r="AH62" i="118"/>
  <c r="AG62" i="118"/>
  <c r="AF62" i="118"/>
  <c r="AE62" i="118"/>
  <c r="AD62" i="118"/>
  <c r="AC62" i="118"/>
  <c r="AB62" i="118"/>
  <c r="AA62" i="118"/>
  <c r="Z62" i="118"/>
  <c r="Y62" i="118"/>
  <c r="X62" i="118"/>
  <c r="W62" i="118"/>
  <c r="V62" i="118"/>
  <c r="U62" i="118"/>
  <c r="T62" i="118"/>
  <c r="S62" i="118"/>
  <c r="R62" i="118"/>
  <c r="Q62" i="118"/>
  <c r="P62" i="118"/>
  <c r="O62" i="118"/>
  <c r="N62" i="118"/>
  <c r="M62" i="118"/>
  <c r="L62" i="118"/>
  <c r="K62" i="118"/>
  <c r="J62" i="118"/>
  <c r="I62" i="118"/>
  <c r="AO61" i="118"/>
  <c r="L60" i="110" s="1"/>
  <c r="AN61" i="118"/>
  <c r="K60" i="110" s="1"/>
  <c r="AO60" i="118"/>
  <c r="L59" i="110" s="1"/>
  <c r="AN60" i="118"/>
  <c r="K59" i="110" s="1"/>
  <c r="AM59" i="118"/>
  <c r="AL59" i="118"/>
  <c r="AK59" i="118"/>
  <c r="AJ59" i="118"/>
  <c r="AI59" i="118"/>
  <c r="AH59" i="118"/>
  <c r="AG59" i="118"/>
  <c r="AF59" i="118"/>
  <c r="AE59" i="118"/>
  <c r="AD59" i="118"/>
  <c r="AC59" i="118"/>
  <c r="AB59" i="118"/>
  <c r="AA59" i="118"/>
  <c r="Z59" i="118"/>
  <c r="Y59" i="118"/>
  <c r="X59" i="118"/>
  <c r="W59" i="118"/>
  <c r="V59" i="118"/>
  <c r="U59" i="118"/>
  <c r="T59" i="118"/>
  <c r="S59" i="118"/>
  <c r="R59" i="118"/>
  <c r="Q59" i="118"/>
  <c r="P59" i="118"/>
  <c r="O59" i="118"/>
  <c r="N59" i="118"/>
  <c r="M59" i="118"/>
  <c r="L59" i="118"/>
  <c r="K59" i="118"/>
  <c r="J59" i="118"/>
  <c r="I59" i="118"/>
  <c r="AO58" i="118"/>
  <c r="L57" i="110" s="1"/>
  <c r="AN58" i="118"/>
  <c r="K57" i="110" s="1"/>
  <c r="AO57" i="118"/>
  <c r="L56" i="110" s="1"/>
  <c r="AN57" i="118"/>
  <c r="K56" i="110" s="1"/>
  <c r="AO56" i="118"/>
  <c r="L55" i="110" s="1"/>
  <c r="AN56" i="118"/>
  <c r="K55" i="110" s="1"/>
  <c r="AO55" i="118"/>
  <c r="L54" i="110" s="1"/>
  <c r="AN55" i="118"/>
  <c r="K54" i="110" s="1"/>
  <c r="AO54" i="118"/>
  <c r="L53" i="110" s="1"/>
  <c r="AN54" i="118"/>
  <c r="K53" i="110" s="1"/>
  <c r="AO53" i="118"/>
  <c r="L52" i="110" s="1"/>
  <c r="AN53" i="118"/>
  <c r="K52" i="110" s="1"/>
  <c r="AM52" i="118"/>
  <c r="AL52" i="118"/>
  <c r="AK52" i="118"/>
  <c r="AJ52" i="118"/>
  <c r="AI52" i="118"/>
  <c r="AH52" i="118"/>
  <c r="AG52" i="118"/>
  <c r="AF52" i="118"/>
  <c r="AE52" i="118"/>
  <c r="AD52" i="118"/>
  <c r="AC52" i="118"/>
  <c r="AB52" i="118"/>
  <c r="AA52" i="118"/>
  <c r="Z52" i="118"/>
  <c r="Y52" i="118"/>
  <c r="X52" i="118"/>
  <c r="W52" i="118"/>
  <c r="V52" i="118"/>
  <c r="U52" i="118"/>
  <c r="T52" i="118"/>
  <c r="S52" i="118"/>
  <c r="R52" i="118"/>
  <c r="Q52" i="118"/>
  <c r="P52" i="118"/>
  <c r="O52" i="118"/>
  <c r="N52" i="118"/>
  <c r="M52" i="118"/>
  <c r="L52" i="118"/>
  <c r="K52" i="118"/>
  <c r="J52" i="118"/>
  <c r="I52" i="118"/>
  <c r="AO51" i="118"/>
  <c r="L50" i="110" s="1"/>
  <c r="AN51" i="118"/>
  <c r="K50" i="110" s="1"/>
  <c r="AO50" i="118"/>
  <c r="L49" i="110" s="1"/>
  <c r="AN50" i="118"/>
  <c r="K49" i="110" s="1"/>
  <c r="AO49" i="118"/>
  <c r="L48" i="110" s="1"/>
  <c r="AN49" i="118"/>
  <c r="K48" i="110" s="1"/>
  <c r="AO48" i="118"/>
  <c r="L47" i="110" s="1"/>
  <c r="AN48" i="118"/>
  <c r="K47" i="110" s="1"/>
  <c r="AO47" i="118"/>
  <c r="L46" i="110" s="1"/>
  <c r="AN47" i="118"/>
  <c r="K46" i="110" s="1"/>
  <c r="AO46" i="118"/>
  <c r="L45" i="110" s="1"/>
  <c r="AN46" i="118"/>
  <c r="K45" i="110" s="1"/>
  <c r="AO45" i="118"/>
  <c r="L44" i="110" s="1"/>
  <c r="AN45" i="118"/>
  <c r="K44" i="110" s="1"/>
  <c r="AO44" i="118"/>
  <c r="L43" i="110" s="1"/>
  <c r="AN44" i="118"/>
  <c r="K43" i="110" s="1"/>
  <c r="AO43" i="118"/>
  <c r="L42" i="110" s="1"/>
  <c r="AN43" i="118"/>
  <c r="K42" i="110" s="1"/>
  <c r="AO42" i="118"/>
  <c r="L41" i="110" s="1"/>
  <c r="AN42" i="118"/>
  <c r="K41" i="110" s="1"/>
  <c r="AO41" i="118"/>
  <c r="L40" i="110" s="1"/>
  <c r="AN41" i="118"/>
  <c r="K40" i="110" s="1"/>
  <c r="AM40" i="118"/>
  <c r="AL40" i="118"/>
  <c r="AK40" i="118"/>
  <c r="AJ40" i="118"/>
  <c r="AI40" i="118"/>
  <c r="AH40" i="118"/>
  <c r="AG40" i="118"/>
  <c r="AF40" i="118"/>
  <c r="AE40" i="118"/>
  <c r="AD40" i="118"/>
  <c r="AC40" i="118"/>
  <c r="AB40" i="118"/>
  <c r="AA40" i="118"/>
  <c r="Z40" i="118"/>
  <c r="Y40" i="118"/>
  <c r="X40" i="118"/>
  <c r="W40" i="118"/>
  <c r="V40" i="118"/>
  <c r="U40" i="118"/>
  <c r="T40" i="118"/>
  <c r="S40" i="118"/>
  <c r="R40" i="118"/>
  <c r="Q40" i="118"/>
  <c r="P40" i="118"/>
  <c r="O40" i="118"/>
  <c r="N40" i="118"/>
  <c r="M40" i="118"/>
  <c r="L40" i="118"/>
  <c r="K40" i="118"/>
  <c r="J40" i="118"/>
  <c r="I40" i="118"/>
  <c r="AO39" i="118"/>
  <c r="L38" i="110" s="1"/>
  <c r="AN39" i="118"/>
  <c r="K38" i="110" s="1"/>
  <c r="AO38" i="118"/>
  <c r="L37" i="110" s="1"/>
  <c r="AN38" i="118"/>
  <c r="K37" i="110" s="1"/>
  <c r="AO37" i="118"/>
  <c r="L36" i="110" s="1"/>
  <c r="AN37" i="118"/>
  <c r="K36" i="110" s="1"/>
  <c r="AO36" i="118"/>
  <c r="L35" i="110" s="1"/>
  <c r="AN36" i="118"/>
  <c r="K35" i="110" s="1"/>
  <c r="AM35" i="118"/>
  <c r="AL35" i="118"/>
  <c r="AK35" i="118"/>
  <c r="AJ35" i="118"/>
  <c r="AI35" i="118"/>
  <c r="AH35" i="118"/>
  <c r="AG35" i="118"/>
  <c r="AF35" i="118"/>
  <c r="AE35" i="118"/>
  <c r="AD35" i="118"/>
  <c r="AC35" i="118"/>
  <c r="AB35" i="118"/>
  <c r="AA35" i="118"/>
  <c r="Z35" i="118"/>
  <c r="Y35" i="118"/>
  <c r="X35" i="118"/>
  <c r="W35" i="118"/>
  <c r="V35" i="118"/>
  <c r="U35" i="118"/>
  <c r="T35" i="118"/>
  <c r="S35" i="118"/>
  <c r="R35" i="118"/>
  <c r="Q35" i="118"/>
  <c r="P35" i="118"/>
  <c r="O35" i="118"/>
  <c r="N35" i="118"/>
  <c r="M35" i="118"/>
  <c r="L35" i="118"/>
  <c r="K35" i="118"/>
  <c r="J35" i="118"/>
  <c r="I35" i="118"/>
  <c r="AO34" i="118"/>
  <c r="L33" i="110" s="1"/>
  <c r="AN34" i="118"/>
  <c r="K33" i="110" s="1"/>
  <c r="AO33" i="118"/>
  <c r="L32" i="110" s="1"/>
  <c r="AN33" i="118"/>
  <c r="K32" i="110" s="1"/>
  <c r="AO32" i="118"/>
  <c r="L31" i="110" s="1"/>
  <c r="AN32" i="118"/>
  <c r="K31" i="110" s="1"/>
  <c r="AO31" i="118"/>
  <c r="L30" i="110" s="1"/>
  <c r="AN31" i="118"/>
  <c r="K30" i="110" s="1"/>
  <c r="AO30" i="118"/>
  <c r="L29" i="110" s="1"/>
  <c r="AN30" i="118"/>
  <c r="K29" i="110" s="1"/>
  <c r="AO29" i="118"/>
  <c r="L28" i="110" s="1"/>
  <c r="AN29" i="118"/>
  <c r="K28" i="110" s="1"/>
  <c r="AO28" i="118"/>
  <c r="L27" i="110" s="1"/>
  <c r="AN28" i="118"/>
  <c r="K27" i="110" s="1"/>
  <c r="AO27" i="118"/>
  <c r="L26" i="110" s="1"/>
  <c r="AN27" i="118"/>
  <c r="K26" i="110" s="1"/>
  <c r="AO26" i="118"/>
  <c r="L25" i="110" s="1"/>
  <c r="AN26" i="118"/>
  <c r="K25" i="110" s="1"/>
  <c r="AO25" i="118"/>
  <c r="L24" i="110" s="1"/>
  <c r="AN25" i="118"/>
  <c r="K24" i="110" s="1"/>
  <c r="AO24" i="118"/>
  <c r="L23" i="110" s="1"/>
  <c r="AN24" i="118"/>
  <c r="K23" i="110" s="1"/>
  <c r="AM23" i="118"/>
  <c r="AL23" i="118"/>
  <c r="AK23" i="118"/>
  <c r="AJ23" i="118"/>
  <c r="AI23" i="118"/>
  <c r="AH23" i="118"/>
  <c r="AG23" i="118"/>
  <c r="AF23" i="118"/>
  <c r="AE23" i="118"/>
  <c r="AD23" i="118"/>
  <c r="AC23" i="118"/>
  <c r="AB23" i="118"/>
  <c r="AA23" i="118"/>
  <c r="Z23" i="118"/>
  <c r="Y23" i="118"/>
  <c r="X23" i="118"/>
  <c r="W23" i="118"/>
  <c r="V23" i="118"/>
  <c r="U23" i="118"/>
  <c r="T23" i="118"/>
  <c r="S23" i="118"/>
  <c r="R23" i="118"/>
  <c r="Q23" i="118"/>
  <c r="P23" i="118"/>
  <c r="O23" i="118"/>
  <c r="N23" i="118"/>
  <c r="M23" i="118"/>
  <c r="L23" i="118"/>
  <c r="K23" i="118"/>
  <c r="J23" i="118"/>
  <c r="I23" i="118"/>
  <c r="AO22" i="118"/>
  <c r="L21" i="110" s="1"/>
  <c r="AN22" i="118"/>
  <c r="K21" i="110" s="1"/>
  <c r="AO21" i="118"/>
  <c r="L20" i="110" s="1"/>
  <c r="AN21" i="118"/>
  <c r="K20" i="110" s="1"/>
  <c r="AO20" i="118"/>
  <c r="L19" i="110" s="1"/>
  <c r="AN20" i="118"/>
  <c r="K19" i="110" s="1"/>
  <c r="AO19" i="118"/>
  <c r="L18" i="110" s="1"/>
  <c r="AN19" i="118"/>
  <c r="K18" i="110" s="1"/>
  <c r="AO18" i="118"/>
  <c r="L17" i="110" s="1"/>
  <c r="AN18" i="118"/>
  <c r="K17" i="110" s="1"/>
  <c r="AO17" i="118"/>
  <c r="L16" i="110" s="1"/>
  <c r="AN17" i="118"/>
  <c r="K16" i="110" s="1"/>
  <c r="AO16" i="118"/>
  <c r="L15" i="110" s="1"/>
  <c r="AN16" i="118"/>
  <c r="K15" i="110" s="1"/>
  <c r="AO15" i="118"/>
  <c r="L14" i="110" s="1"/>
  <c r="AN15" i="118"/>
  <c r="K14" i="110" s="1"/>
  <c r="AO14" i="118"/>
  <c r="L13" i="110" s="1"/>
  <c r="AN14" i="118"/>
  <c r="K13" i="110" s="1"/>
  <c r="AO13" i="118"/>
  <c r="L12" i="110" s="1"/>
  <c r="AN13" i="118"/>
  <c r="K12" i="110" s="1"/>
  <c r="AO12" i="118"/>
  <c r="L11" i="110" s="1"/>
  <c r="AN12" i="118"/>
  <c r="K11" i="110" s="1"/>
  <c r="AM11" i="118"/>
  <c r="AL11" i="118"/>
  <c r="AK11" i="118"/>
  <c r="AJ11" i="118"/>
  <c r="AI11" i="118"/>
  <c r="AH11" i="118"/>
  <c r="AG11" i="118"/>
  <c r="AF11" i="118"/>
  <c r="AE11" i="118"/>
  <c r="AD11" i="118"/>
  <c r="AC11" i="118"/>
  <c r="AB11" i="118"/>
  <c r="AA11" i="118"/>
  <c r="Z11" i="118"/>
  <c r="Y11" i="118"/>
  <c r="X11" i="118"/>
  <c r="W11" i="118"/>
  <c r="V11" i="118"/>
  <c r="U11" i="118"/>
  <c r="T11" i="118"/>
  <c r="S11" i="118"/>
  <c r="R11" i="118"/>
  <c r="Q11" i="118"/>
  <c r="P11" i="118"/>
  <c r="O11" i="118"/>
  <c r="N11" i="118"/>
  <c r="M11" i="118"/>
  <c r="L11" i="118"/>
  <c r="K11" i="118"/>
  <c r="J11" i="118"/>
  <c r="I11" i="118"/>
  <c r="H11" i="118"/>
  <c r="AO10" i="118"/>
  <c r="L9" i="110" s="1"/>
  <c r="AN10" i="118"/>
  <c r="K9" i="110" s="1"/>
  <c r="AO9" i="118"/>
  <c r="L8" i="110" s="1"/>
  <c r="AN9" i="118"/>
  <c r="K8" i="110" s="1"/>
  <c r="AO8" i="118"/>
  <c r="L7" i="110" s="1"/>
  <c r="AN8" i="118"/>
  <c r="K7" i="110" s="1"/>
  <c r="AO7" i="118"/>
  <c r="L6" i="110" s="1"/>
  <c r="AN7" i="118"/>
  <c r="K6" i="110" s="1"/>
  <c r="AO6" i="118"/>
  <c r="L5" i="110" s="1"/>
  <c r="AN6" i="118"/>
  <c r="K5" i="110" s="1"/>
  <c r="AO5" i="118"/>
  <c r="L4" i="110" s="1"/>
  <c r="AN5" i="118"/>
  <c r="K4" i="110" s="1"/>
  <c r="V16" i="110"/>
  <c r="V25" i="110"/>
  <c r="V33" i="110"/>
  <c r="V42" i="110"/>
  <c r="V48" i="110"/>
  <c r="V50" i="110"/>
  <c r="V63" i="110"/>
  <c r="V70" i="110"/>
  <c r="U14" i="110"/>
  <c r="U18" i="110"/>
  <c r="U47" i="110"/>
  <c r="U63" i="110"/>
  <c r="U65" i="110"/>
  <c r="U67" i="110"/>
  <c r="U74" i="110"/>
  <c r="U107" i="110"/>
  <c r="U115" i="110"/>
  <c r="U114" i="110"/>
  <c r="U143" i="110"/>
  <c r="U136" i="110"/>
  <c r="U124" i="110"/>
  <c r="U118" i="110"/>
  <c r="U105" i="110"/>
  <c r="V101" i="110"/>
  <c r="U93" i="110"/>
  <c r="U90" i="110"/>
  <c r="V89" i="110"/>
  <c r="V87" i="110"/>
  <c r="U86" i="110"/>
  <c r="V81" i="110"/>
  <c r="U78" i="110"/>
  <c r="AO147" i="1"/>
  <c r="AO146" i="1"/>
  <c r="AO145" i="1"/>
  <c r="AO144" i="1"/>
  <c r="AO143" i="1"/>
  <c r="AO142" i="1"/>
  <c r="AO141" i="1"/>
  <c r="AO140" i="1"/>
  <c r="AO139" i="1"/>
  <c r="AO138" i="1"/>
  <c r="AO137" i="1"/>
  <c r="AO136" i="1"/>
  <c r="AO135" i="1"/>
  <c r="AO134" i="1"/>
  <c r="AO133" i="1"/>
  <c r="AO132" i="1"/>
  <c r="AO131" i="1"/>
  <c r="AO130" i="1"/>
  <c r="AO129" i="1"/>
  <c r="AO128" i="1"/>
  <c r="AO127" i="1"/>
  <c r="AO126" i="1"/>
  <c r="AO125" i="1"/>
  <c r="AO124" i="1"/>
  <c r="AO123" i="1"/>
  <c r="AO122" i="1"/>
  <c r="AO121" i="1"/>
  <c r="AO120" i="1"/>
  <c r="AO119" i="1"/>
  <c r="AO118" i="1"/>
  <c r="AO117" i="1"/>
  <c r="AO114" i="1"/>
  <c r="AO113" i="1"/>
  <c r="AO112" i="1"/>
  <c r="AO111" i="1"/>
  <c r="AO110" i="1"/>
  <c r="AO109" i="1"/>
  <c r="AO108" i="1"/>
  <c r="AO107" i="1"/>
  <c r="AO106" i="1"/>
  <c r="AO105" i="1"/>
  <c r="AO104" i="1"/>
  <c r="AO103" i="1"/>
  <c r="AO102" i="1"/>
  <c r="AO101" i="1"/>
  <c r="AO100" i="1"/>
  <c r="AO99" i="1"/>
  <c r="AO98" i="1"/>
  <c r="AO97" i="1"/>
  <c r="AO96" i="1"/>
  <c r="AO95" i="1"/>
  <c r="AO94" i="1"/>
  <c r="AO92" i="1"/>
  <c r="AO91" i="1"/>
  <c r="AO90" i="1"/>
  <c r="AO89" i="1"/>
  <c r="AO88" i="1"/>
  <c r="AO87" i="1"/>
  <c r="AO86" i="1"/>
  <c r="AO85" i="1"/>
  <c r="AO84" i="1"/>
  <c r="AO83" i="1"/>
  <c r="AO82" i="1"/>
  <c r="AO81" i="1"/>
  <c r="AO80" i="1"/>
  <c r="AO79" i="1"/>
  <c r="AO78" i="1"/>
  <c r="AO77" i="1"/>
  <c r="AN72" i="1"/>
  <c r="AN71" i="1"/>
  <c r="AN69" i="1"/>
  <c r="AN68" i="1"/>
  <c r="AN67" i="1"/>
  <c r="AN66" i="1"/>
  <c r="AN65" i="1"/>
  <c r="AN64" i="1"/>
  <c r="AN63" i="1"/>
  <c r="AO61" i="1"/>
  <c r="AO60" i="1"/>
  <c r="AN61" i="1"/>
  <c r="AN60" i="1"/>
  <c r="AN58" i="1"/>
  <c r="AN57" i="1"/>
  <c r="AN56" i="1"/>
  <c r="AN55" i="1"/>
  <c r="AN54" i="1"/>
  <c r="AN53" i="1"/>
  <c r="AO51" i="1"/>
  <c r="AO50" i="1"/>
  <c r="AO49" i="1"/>
  <c r="R48" i="110" s="1"/>
  <c r="AO48" i="1"/>
  <c r="R47" i="110" s="1"/>
  <c r="AO47" i="1"/>
  <c r="AO46" i="1"/>
  <c r="AO45" i="1"/>
  <c r="R44" i="110" s="1"/>
  <c r="AO44" i="1"/>
  <c r="R43" i="110" s="1"/>
  <c r="AO43" i="1"/>
  <c r="AO42" i="1"/>
  <c r="AO41" i="1"/>
  <c r="R40" i="110" s="1"/>
  <c r="AN51" i="1"/>
  <c r="Q50" i="110" s="1"/>
  <c r="AN50" i="1"/>
  <c r="Q49" i="110" s="1"/>
  <c r="AN49" i="1"/>
  <c r="Q48" i="110" s="1"/>
  <c r="AN48" i="1"/>
  <c r="Q47" i="110" s="1"/>
  <c r="AN47" i="1"/>
  <c r="Q46" i="110" s="1"/>
  <c r="AN46" i="1"/>
  <c r="Q45" i="110" s="1"/>
  <c r="AN45" i="1"/>
  <c r="Q44" i="110" s="1"/>
  <c r="AN44" i="1"/>
  <c r="Q43" i="110" s="1"/>
  <c r="AN43" i="1"/>
  <c r="Q42" i="110" s="1"/>
  <c r="AN42" i="1"/>
  <c r="Q41" i="110" s="1"/>
  <c r="AN41" i="1"/>
  <c r="Q40" i="110" s="1"/>
  <c r="AN39" i="1"/>
  <c r="AN38" i="1"/>
  <c r="AN37" i="1"/>
  <c r="AN36" i="1"/>
  <c r="AN34" i="1"/>
  <c r="AN33" i="1"/>
  <c r="AN32" i="1"/>
  <c r="AN31" i="1"/>
  <c r="AN30" i="1"/>
  <c r="AN29" i="1"/>
  <c r="AN28" i="1"/>
  <c r="AN27" i="1"/>
  <c r="AN26" i="1"/>
  <c r="AN25" i="1"/>
  <c r="AN24" i="1"/>
  <c r="AN22" i="1"/>
  <c r="AN21" i="1"/>
  <c r="AN20" i="1"/>
  <c r="AN19" i="1"/>
  <c r="AN18" i="1"/>
  <c r="AN17" i="1"/>
  <c r="AN16" i="1"/>
  <c r="AN15" i="1"/>
  <c r="AN14" i="1"/>
  <c r="AN13" i="1"/>
  <c r="AN12" i="1"/>
  <c r="AN6" i="1"/>
  <c r="AN7" i="1"/>
  <c r="AN8" i="1"/>
  <c r="AN9" i="1"/>
  <c r="AN10" i="1"/>
  <c r="AN5" i="1"/>
  <c r="AO62" i="109" l="1"/>
  <c r="Z61" i="110"/>
  <c r="AO23" i="109"/>
  <c r="V22" i="110" s="1"/>
  <c r="AN73" i="111"/>
  <c r="AM73" i="111" s="1"/>
  <c r="W72" i="110" s="1"/>
  <c r="AN93" i="111"/>
  <c r="AO70" i="109"/>
  <c r="AN70" i="109" s="1"/>
  <c r="U69" i="110" s="1"/>
  <c r="AN115" i="119"/>
  <c r="J114" i="110" s="1"/>
  <c r="AN115" i="113"/>
  <c r="AA114" i="110" s="1"/>
  <c r="AB72" i="110"/>
  <c r="Z72" i="110"/>
  <c r="AN115" i="112"/>
  <c r="Y114" i="110" s="1"/>
  <c r="Z69" i="110"/>
  <c r="AN11" i="112"/>
  <c r="Y10" i="110" s="1"/>
  <c r="AO115" i="118"/>
  <c r="L114" i="110" s="1"/>
  <c r="AL116" i="119"/>
  <c r="AL149" i="119" s="1"/>
  <c r="AN73" i="108"/>
  <c r="AM73" i="108" s="1"/>
  <c r="S72" i="110" s="1"/>
  <c r="Z116" i="108"/>
  <c r="AD116" i="108"/>
  <c r="AD149" i="108" s="1"/>
  <c r="AH116" i="108"/>
  <c r="AH149" i="108" s="1"/>
  <c r="AL116" i="108"/>
  <c r="AL149" i="108" s="1"/>
  <c r="Z116" i="109"/>
  <c r="Z149" i="109" s="1"/>
  <c r="AD116" i="109"/>
  <c r="AD149" i="109" s="1"/>
  <c r="AH116" i="109"/>
  <c r="AH149" i="109" s="1"/>
  <c r="AL116" i="109"/>
  <c r="AL149" i="109" s="1"/>
  <c r="Y116" i="109"/>
  <c r="Y149" i="109" s="1"/>
  <c r="AC116" i="109"/>
  <c r="AC149" i="109" s="1"/>
  <c r="AG116" i="109"/>
  <c r="AG149" i="109" s="1"/>
  <c r="AK116" i="109"/>
  <c r="AK149" i="109" s="1"/>
  <c r="AI116" i="111"/>
  <c r="AI149" i="111" s="1"/>
  <c r="AA116" i="108"/>
  <c r="AE116" i="108"/>
  <c r="AE149" i="108" s="1"/>
  <c r="AI116" i="108"/>
  <c r="AI149" i="108" s="1"/>
  <c r="AF116" i="111"/>
  <c r="AF149" i="111" s="1"/>
  <c r="AJ116" i="111"/>
  <c r="AJ149" i="111" s="1"/>
  <c r="AN11" i="113"/>
  <c r="AA10" i="110" s="1"/>
  <c r="AB116" i="108"/>
  <c r="AB149" i="108" s="1"/>
  <c r="AF116" i="108"/>
  <c r="AF149" i="108" s="1"/>
  <c r="AJ116" i="108"/>
  <c r="AJ149" i="108" s="1"/>
  <c r="X116" i="109"/>
  <c r="X149" i="109" s="1"/>
  <c r="AB116" i="109"/>
  <c r="AB149" i="109" s="1"/>
  <c r="AF116" i="109"/>
  <c r="AF149" i="109" s="1"/>
  <c r="AJ116" i="109"/>
  <c r="AJ149" i="109" s="1"/>
  <c r="AI116" i="109"/>
  <c r="AI149" i="109" s="1"/>
  <c r="AM116" i="109"/>
  <c r="AM149" i="109" s="1"/>
  <c r="AG116" i="111"/>
  <c r="AG149" i="111" s="1"/>
  <c r="AK116" i="111"/>
  <c r="AK149" i="111" s="1"/>
  <c r="Z147" i="110"/>
  <c r="AK116" i="119"/>
  <c r="AK149" i="119" s="1"/>
  <c r="Y116" i="108"/>
  <c r="Y149" i="108" s="1"/>
  <c r="AC116" i="108"/>
  <c r="AC149" i="108" s="1"/>
  <c r="AG116" i="108"/>
  <c r="AG149" i="108" s="1"/>
  <c r="AK116" i="108"/>
  <c r="AK149" i="108" s="1"/>
  <c r="AH116" i="111"/>
  <c r="AH149" i="111" s="1"/>
  <c r="AL116" i="111"/>
  <c r="AL149" i="111" s="1"/>
  <c r="AF116" i="119"/>
  <c r="AF149" i="119" s="1"/>
  <c r="AJ116" i="119"/>
  <c r="AJ149" i="119" s="1"/>
  <c r="AG116" i="119"/>
  <c r="AG149" i="119" s="1"/>
  <c r="AH116" i="119"/>
  <c r="AH149" i="119" s="1"/>
  <c r="AE116" i="119"/>
  <c r="AE149" i="119" s="1"/>
  <c r="AI116" i="119"/>
  <c r="AI149" i="119" s="1"/>
  <c r="L93" i="110"/>
  <c r="AB51" i="110"/>
  <c r="AN23" i="108"/>
  <c r="T22" i="110" s="1"/>
  <c r="AN59" i="108"/>
  <c r="AM59" i="108" s="1"/>
  <c r="S58" i="110" s="1"/>
  <c r="X116" i="108"/>
  <c r="X149" i="108" s="1"/>
  <c r="AO35" i="109"/>
  <c r="V34" i="110" s="1"/>
  <c r="AO93" i="109"/>
  <c r="AN93" i="109" s="1"/>
  <c r="Z75" i="110"/>
  <c r="AN62" i="111"/>
  <c r="AM62" i="111" s="1"/>
  <c r="W61" i="110" s="1"/>
  <c r="AN115" i="111"/>
  <c r="AN59" i="113"/>
  <c r="AA58" i="110" s="1"/>
  <c r="AO116" i="113"/>
  <c r="AB115" i="110" s="1"/>
  <c r="AB147" i="110"/>
  <c r="AO116" i="115"/>
  <c r="AF115" i="110" s="1"/>
  <c r="AO40" i="116"/>
  <c r="AN40" i="116" s="1"/>
  <c r="O39" i="110" s="1"/>
  <c r="AO59" i="116"/>
  <c r="P58" i="110" s="1"/>
  <c r="AO62" i="116"/>
  <c r="P61" i="110" s="1"/>
  <c r="AN11" i="119"/>
  <c r="J10" i="110" s="1"/>
  <c r="AN73" i="119"/>
  <c r="J72" i="110" s="1"/>
  <c r="AN148" i="119"/>
  <c r="J93" i="110"/>
  <c r="AN93" i="119"/>
  <c r="AN76" i="119"/>
  <c r="J73" i="110"/>
  <c r="J70" i="110"/>
  <c r="AN70" i="119"/>
  <c r="J62" i="110"/>
  <c r="AN62" i="119"/>
  <c r="J60" i="110"/>
  <c r="AN52" i="119"/>
  <c r="AN40" i="119"/>
  <c r="J35" i="110"/>
  <c r="J4" i="110"/>
  <c r="AO76" i="116"/>
  <c r="P74" i="110"/>
  <c r="AO73" i="116"/>
  <c r="P70" i="110"/>
  <c r="P59" i="110"/>
  <c r="P52" i="110"/>
  <c r="AO52" i="116"/>
  <c r="P35" i="110"/>
  <c r="L116" i="116"/>
  <c r="L149" i="116" s="1"/>
  <c r="P116" i="116"/>
  <c r="P149" i="116" s="1"/>
  <c r="T116" i="116"/>
  <c r="T149" i="116" s="1"/>
  <c r="AO11" i="116"/>
  <c r="I116" i="116"/>
  <c r="I149" i="116" s="1"/>
  <c r="M116" i="116"/>
  <c r="M149" i="116" s="1"/>
  <c r="Q116" i="116"/>
  <c r="Q149" i="116" s="1"/>
  <c r="U116" i="116"/>
  <c r="U149" i="116" s="1"/>
  <c r="J116" i="116"/>
  <c r="J149" i="116" s="1"/>
  <c r="N116" i="116"/>
  <c r="N149" i="116" s="1"/>
  <c r="R116" i="116"/>
  <c r="R149" i="116" s="1"/>
  <c r="V116" i="116"/>
  <c r="V149" i="116" s="1"/>
  <c r="K116" i="116"/>
  <c r="K149" i="116" s="1"/>
  <c r="O116" i="116"/>
  <c r="O149" i="116" s="1"/>
  <c r="S116" i="116"/>
  <c r="S149" i="116" s="1"/>
  <c r="W116" i="116"/>
  <c r="W149" i="116" s="1"/>
  <c r="AN115" i="108"/>
  <c r="T93" i="110"/>
  <c r="AN93" i="108"/>
  <c r="T76" i="110"/>
  <c r="AN76" i="108"/>
  <c r="T73" i="110"/>
  <c r="T70" i="110"/>
  <c r="AN70" i="108"/>
  <c r="T62" i="110"/>
  <c r="AN62" i="108"/>
  <c r="T59" i="110"/>
  <c r="T52" i="110"/>
  <c r="AN52" i="108"/>
  <c r="T40" i="110"/>
  <c r="AN40" i="108"/>
  <c r="T35" i="110"/>
  <c r="AN35" i="108"/>
  <c r="T23" i="110"/>
  <c r="T11" i="110"/>
  <c r="K116" i="108"/>
  <c r="K149" i="108" s="1"/>
  <c r="O116" i="108"/>
  <c r="O149" i="108" s="1"/>
  <c r="S116" i="108"/>
  <c r="S149" i="108" s="1"/>
  <c r="W116" i="108"/>
  <c r="W149" i="108" s="1"/>
  <c r="L116" i="108"/>
  <c r="L149" i="108" s="1"/>
  <c r="P116" i="108"/>
  <c r="P149" i="108" s="1"/>
  <c r="T116" i="108"/>
  <c r="T149" i="108" s="1"/>
  <c r="AN11" i="108"/>
  <c r="I116" i="108"/>
  <c r="I149" i="108" s="1"/>
  <c r="M116" i="108"/>
  <c r="M149" i="108" s="1"/>
  <c r="Q116" i="108"/>
  <c r="Q149" i="108" s="1"/>
  <c r="U116" i="108"/>
  <c r="U149" i="108" s="1"/>
  <c r="T4" i="110"/>
  <c r="J116" i="108"/>
  <c r="J149" i="108" s="1"/>
  <c r="N116" i="108"/>
  <c r="N149" i="108" s="1"/>
  <c r="R116" i="108"/>
  <c r="R149" i="108" s="1"/>
  <c r="V116" i="108"/>
  <c r="V149" i="108" s="1"/>
  <c r="AO115" i="109"/>
  <c r="V114" i="110" s="1"/>
  <c r="AO76" i="109"/>
  <c r="AO73" i="109"/>
  <c r="AN73" i="109" s="1"/>
  <c r="U72" i="110" s="1"/>
  <c r="V62" i="110"/>
  <c r="V59" i="110"/>
  <c r="AO59" i="109"/>
  <c r="V58" i="110" s="1"/>
  <c r="AO52" i="109"/>
  <c r="AN52" i="109" s="1"/>
  <c r="U51" i="110" s="1"/>
  <c r="AO40" i="109"/>
  <c r="V39" i="110" s="1"/>
  <c r="V23" i="110"/>
  <c r="V11" i="110"/>
  <c r="L116" i="109"/>
  <c r="L149" i="109" s="1"/>
  <c r="P116" i="109"/>
  <c r="P149" i="109" s="1"/>
  <c r="T116" i="109"/>
  <c r="T149" i="109" s="1"/>
  <c r="K116" i="109"/>
  <c r="K149" i="109" s="1"/>
  <c r="O116" i="109"/>
  <c r="O149" i="109" s="1"/>
  <c r="S116" i="109"/>
  <c r="S149" i="109" s="1"/>
  <c r="W116" i="109"/>
  <c r="W149" i="109" s="1"/>
  <c r="J116" i="109"/>
  <c r="J149" i="109" s="1"/>
  <c r="N116" i="109"/>
  <c r="N149" i="109" s="1"/>
  <c r="R116" i="109"/>
  <c r="R149" i="109" s="1"/>
  <c r="V116" i="109"/>
  <c r="V149" i="109" s="1"/>
  <c r="I116" i="109"/>
  <c r="I149" i="109" s="1"/>
  <c r="M116" i="109"/>
  <c r="M149" i="109" s="1"/>
  <c r="Q116" i="109"/>
  <c r="Q149" i="109" s="1"/>
  <c r="U116" i="109"/>
  <c r="U149" i="109" s="1"/>
  <c r="AN148" i="111"/>
  <c r="X116" i="110"/>
  <c r="X93" i="110"/>
  <c r="AM93" i="111"/>
  <c r="W92" i="110" s="1"/>
  <c r="X92" i="110"/>
  <c r="X76" i="110"/>
  <c r="AN76" i="111"/>
  <c r="X70" i="110"/>
  <c r="AN70" i="111"/>
  <c r="X59" i="110"/>
  <c r="X61" i="110"/>
  <c r="AN59" i="111"/>
  <c r="AM59" i="111" s="1"/>
  <c r="W58" i="110" s="1"/>
  <c r="AN52" i="111"/>
  <c r="AN40" i="111"/>
  <c r="AN11" i="111"/>
  <c r="AN52" i="112"/>
  <c r="Z51" i="110"/>
  <c r="AN40" i="112"/>
  <c r="Y39" i="110" s="1"/>
  <c r="Z39" i="110"/>
  <c r="AO116" i="112"/>
  <c r="Z115" i="110" s="1"/>
  <c r="Z22" i="110"/>
  <c r="AN93" i="112"/>
  <c r="Y92" i="110" s="1"/>
  <c r="Z92" i="110"/>
  <c r="AN40" i="113"/>
  <c r="AA39" i="110" s="1"/>
  <c r="AB39" i="110"/>
  <c r="AN76" i="113"/>
  <c r="AA75" i="110" s="1"/>
  <c r="AB75" i="110"/>
  <c r="AN70" i="113"/>
  <c r="AA69" i="110" s="1"/>
  <c r="AB69" i="110"/>
  <c r="AN62" i="113"/>
  <c r="AA61" i="110" s="1"/>
  <c r="AB61" i="110"/>
  <c r="AN23" i="113"/>
  <c r="AA22" i="110" s="1"/>
  <c r="AB22" i="110"/>
  <c r="AN148" i="115"/>
  <c r="AE147" i="110" s="1"/>
  <c r="AF147" i="110"/>
  <c r="AN93" i="115"/>
  <c r="AE92" i="110" s="1"/>
  <c r="AF92" i="110"/>
  <c r="AN76" i="115"/>
  <c r="AE75" i="110" s="1"/>
  <c r="AF75" i="110"/>
  <c r="AN73" i="115"/>
  <c r="AE72" i="110" s="1"/>
  <c r="AF72" i="110"/>
  <c r="AN70" i="115"/>
  <c r="AE69" i="110" s="1"/>
  <c r="AF69" i="110"/>
  <c r="AN52" i="115"/>
  <c r="AF51" i="110"/>
  <c r="AN40" i="115"/>
  <c r="AE39" i="110" s="1"/>
  <c r="AF39" i="110"/>
  <c r="AN23" i="115"/>
  <c r="AE22" i="110" s="1"/>
  <c r="AF22" i="110"/>
  <c r="AO149" i="115"/>
  <c r="AO148" i="116"/>
  <c r="P147" i="110" s="1"/>
  <c r="X116" i="116"/>
  <c r="X149" i="116" s="1"/>
  <c r="AO93" i="116"/>
  <c r="AN93" i="116" s="1"/>
  <c r="O92" i="110" s="1"/>
  <c r="Y116" i="116"/>
  <c r="Y149" i="116" s="1"/>
  <c r="Z149" i="108"/>
  <c r="AA149" i="108"/>
  <c r="AA116" i="109"/>
  <c r="AA149" i="109" s="1"/>
  <c r="AE116" i="109"/>
  <c r="AE149" i="109" s="1"/>
  <c r="V76" i="110"/>
  <c r="AO148" i="109"/>
  <c r="X52" i="110"/>
  <c r="J116" i="111"/>
  <c r="J149" i="111" s="1"/>
  <c r="N116" i="111"/>
  <c r="N149" i="111" s="1"/>
  <c r="R116" i="111"/>
  <c r="R149" i="111" s="1"/>
  <c r="V116" i="111"/>
  <c r="V149" i="111" s="1"/>
  <c r="Z116" i="111"/>
  <c r="Z149" i="111" s="1"/>
  <c r="AD116" i="111"/>
  <c r="AD149" i="111" s="1"/>
  <c r="K116" i="111"/>
  <c r="K149" i="111" s="1"/>
  <c r="O116" i="111"/>
  <c r="O149" i="111" s="1"/>
  <c r="S116" i="111"/>
  <c r="S149" i="111" s="1"/>
  <c r="W116" i="111"/>
  <c r="W149" i="111" s="1"/>
  <c r="AA116" i="111"/>
  <c r="AA149" i="111" s="1"/>
  <c r="AE116" i="111"/>
  <c r="AE149" i="111" s="1"/>
  <c r="AN35" i="111"/>
  <c r="L116" i="111"/>
  <c r="L149" i="111" s="1"/>
  <c r="P116" i="111"/>
  <c r="P149" i="111" s="1"/>
  <c r="T116" i="111"/>
  <c r="T149" i="111" s="1"/>
  <c r="X116" i="111"/>
  <c r="X149" i="111" s="1"/>
  <c r="AB116" i="111"/>
  <c r="AB149" i="111" s="1"/>
  <c r="I116" i="111"/>
  <c r="I149" i="111" s="1"/>
  <c r="M116" i="111"/>
  <c r="M149" i="111" s="1"/>
  <c r="Q116" i="111"/>
  <c r="Q149" i="111" s="1"/>
  <c r="U116" i="111"/>
  <c r="U149" i="111" s="1"/>
  <c r="Y116" i="111"/>
  <c r="Y149" i="111" s="1"/>
  <c r="AC116" i="111"/>
  <c r="AC149" i="111" s="1"/>
  <c r="AN23" i="111"/>
  <c r="AM115" i="111"/>
  <c r="W114" i="110" s="1"/>
  <c r="V61" i="110"/>
  <c r="AN62" i="109"/>
  <c r="U61" i="110" s="1"/>
  <c r="AN40" i="109"/>
  <c r="U39" i="110" s="1"/>
  <c r="V69" i="110"/>
  <c r="AO11" i="109"/>
  <c r="V93" i="110"/>
  <c r="AN148" i="108"/>
  <c r="AM115" i="108"/>
  <c r="S114" i="110" s="1"/>
  <c r="AO115" i="116"/>
  <c r="P114" i="110" s="1"/>
  <c r="AA116" i="116"/>
  <c r="AA149" i="116" s="1"/>
  <c r="AB116" i="116"/>
  <c r="AB149" i="116" s="1"/>
  <c r="P76" i="110"/>
  <c r="AC116" i="116"/>
  <c r="AC149" i="116" s="1"/>
  <c r="AD116" i="116"/>
  <c r="AD149" i="116" s="1"/>
  <c r="Z116" i="116"/>
  <c r="Z149" i="116" s="1"/>
  <c r="AO70" i="116"/>
  <c r="AG116" i="116"/>
  <c r="AG149" i="116" s="1"/>
  <c r="AK116" i="116"/>
  <c r="AK149" i="116" s="1"/>
  <c r="AH116" i="116"/>
  <c r="AH149" i="116" s="1"/>
  <c r="AL116" i="116"/>
  <c r="AL149" i="116" s="1"/>
  <c r="AO35" i="116"/>
  <c r="AE116" i="116"/>
  <c r="AE149" i="116" s="1"/>
  <c r="AI116" i="116"/>
  <c r="AI149" i="116" s="1"/>
  <c r="AM116" i="116"/>
  <c r="AM149" i="116" s="1"/>
  <c r="AF116" i="116"/>
  <c r="AF149" i="116" s="1"/>
  <c r="AJ116" i="116"/>
  <c r="AJ149" i="116" s="1"/>
  <c r="AO23" i="116"/>
  <c r="AN59" i="119"/>
  <c r="J53" i="110"/>
  <c r="K116" i="119"/>
  <c r="K149" i="119" s="1"/>
  <c r="O116" i="119"/>
  <c r="O149" i="119" s="1"/>
  <c r="S116" i="119"/>
  <c r="S149" i="119" s="1"/>
  <c r="W116" i="119"/>
  <c r="W149" i="119" s="1"/>
  <c r="AA116" i="119"/>
  <c r="AA149" i="119" s="1"/>
  <c r="AN35" i="119"/>
  <c r="L116" i="119"/>
  <c r="L149" i="119" s="1"/>
  <c r="P116" i="119"/>
  <c r="P149" i="119" s="1"/>
  <c r="T116" i="119"/>
  <c r="T149" i="119" s="1"/>
  <c r="X116" i="119"/>
  <c r="X149" i="119" s="1"/>
  <c r="AB116" i="119"/>
  <c r="AB149" i="119" s="1"/>
  <c r="I116" i="119"/>
  <c r="I149" i="119" s="1"/>
  <c r="M116" i="119"/>
  <c r="M149" i="119" s="1"/>
  <c r="Q116" i="119"/>
  <c r="Q149" i="119" s="1"/>
  <c r="U116" i="119"/>
  <c r="U149" i="119" s="1"/>
  <c r="Y116" i="119"/>
  <c r="Y149" i="119" s="1"/>
  <c r="AC116" i="119"/>
  <c r="AC149" i="119" s="1"/>
  <c r="J116" i="119"/>
  <c r="J149" i="119" s="1"/>
  <c r="N116" i="119"/>
  <c r="N149" i="119" s="1"/>
  <c r="R116" i="119"/>
  <c r="R149" i="119" s="1"/>
  <c r="V116" i="119"/>
  <c r="V149" i="119" s="1"/>
  <c r="Z116" i="119"/>
  <c r="Z149" i="119" s="1"/>
  <c r="AD116" i="119"/>
  <c r="AD149" i="119" s="1"/>
  <c r="J23" i="110"/>
  <c r="AN23" i="119"/>
  <c r="J11" i="110"/>
  <c r="AM115" i="119"/>
  <c r="I114" i="110" s="1"/>
  <c r="AO35" i="118"/>
  <c r="AO148" i="118"/>
  <c r="L147" i="110" s="1"/>
  <c r="AO93" i="118"/>
  <c r="L92" i="110" s="1"/>
  <c r="AO76" i="118"/>
  <c r="L75" i="110" s="1"/>
  <c r="AO73" i="118"/>
  <c r="AF116" i="118"/>
  <c r="AF149" i="118" s="1"/>
  <c r="X116" i="118"/>
  <c r="X149" i="118" s="1"/>
  <c r="AB116" i="118"/>
  <c r="AB149" i="118" s="1"/>
  <c r="AJ116" i="118"/>
  <c r="AJ149" i="118" s="1"/>
  <c r="L116" i="118"/>
  <c r="L149" i="118" s="1"/>
  <c r="P116" i="118"/>
  <c r="P149" i="118" s="1"/>
  <c r="T116" i="118"/>
  <c r="T149" i="118" s="1"/>
  <c r="I116" i="118"/>
  <c r="I149" i="118" s="1"/>
  <c r="AO52" i="118"/>
  <c r="AN93" i="118"/>
  <c r="K92" i="110" s="1"/>
  <c r="K116" i="118"/>
  <c r="K149" i="118" s="1"/>
  <c r="O116" i="118"/>
  <c r="O149" i="118" s="1"/>
  <c r="S116" i="118"/>
  <c r="S149" i="118" s="1"/>
  <c r="W116" i="118"/>
  <c r="W149" i="118" s="1"/>
  <c r="AA116" i="118"/>
  <c r="AA149" i="118" s="1"/>
  <c r="AE116" i="118"/>
  <c r="AE149" i="118" s="1"/>
  <c r="AI116" i="118"/>
  <c r="AI149" i="118" s="1"/>
  <c r="AM116" i="118"/>
  <c r="AM149" i="118" s="1"/>
  <c r="Q116" i="118"/>
  <c r="Q149" i="118" s="1"/>
  <c r="AO11" i="118"/>
  <c r="AO62" i="118"/>
  <c r="L61" i="110" s="1"/>
  <c r="M116" i="118"/>
  <c r="M149" i="118" s="1"/>
  <c r="AO23" i="118"/>
  <c r="AO40" i="118"/>
  <c r="AO59" i="118"/>
  <c r="L58" i="110" s="1"/>
  <c r="AO70" i="118"/>
  <c r="L69" i="110" s="1"/>
  <c r="AN76" i="118"/>
  <c r="K75" i="110" s="1"/>
  <c r="U116" i="118"/>
  <c r="U149" i="118" s="1"/>
  <c r="Y116" i="118"/>
  <c r="Y149" i="118" s="1"/>
  <c r="AC116" i="118"/>
  <c r="AC149" i="118" s="1"/>
  <c r="AG116" i="118"/>
  <c r="AG149" i="118" s="1"/>
  <c r="AK116" i="118"/>
  <c r="AK149" i="118" s="1"/>
  <c r="AN115" i="118"/>
  <c r="K114" i="110" s="1"/>
  <c r="J116" i="118"/>
  <c r="J149" i="118" s="1"/>
  <c r="N116" i="118"/>
  <c r="N149" i="118" s="1"/>
  <c r="R116" i="118"/>
  <c r="R149" i="118" s="1"/>
  <c r="V116" i="118"/>
  <c r="V149" i="118" s="1"/>
  <c r="Z116" i="118"/>
  <c r="Z149" i="118" s="1"/>
  <c r="AD116" i="118"/>
  <c r="AD149" i="118" s="1"/>
  <c r="AH116" i="118"/>
  <c r="AH149" i="118" s="1"/>
  <c r="AL116" i="118"/>
  <c r="AL149" i="118" s="1"/>
  <c r="R42" i="110"/>
  <c r="R50" i="110"/>
  <c r="R46" i="110"/>
  <c r="R49" i="110"/>
  <c r="R45" i="110"/>
  <c r="R41" i="110"/>
  <c r="AJ73" i="1"/>
  <c r="AK73" i="1"/>
  <c r="AL73" i="1"/>
  <c r="AM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I73" i="1"/>
  <c r="AL148" i="117"/>
  <c r="AK148" i="117"/>
  <c r="AJ148" i="117"/>
  <c r="AI148" i="117"/>
  <c r="AH148" i="117"/>
  <c r="AG148" i="117"/>
  <c r="AF148" i="117"/>
  <c r="AE148" i="117"/>
  <c r="AD148" i="117"/>
  <c r="AC148" i="117"/>
  <c r="AB148" i="117"/>
  <c r="AA148" i="117"/>
  <c r="Z148" i="117"/>
  <c r="Y148" i="117"/>
  <c r="X148" i="117"/>
  <c r="W148" i="117"/>
  <c r="V148" i="117"/>
  <c r="U148" i="117"/>
  <c r="T148" i="117"/>
  <c r="S148" i="117"/>
  <c r="R148" i="117"/>
  <c r="Q148" i="117"/>
  <c r="P148" i="117"/>
  <c r="O148" i="117"/>
  <c r="N148" i="117"/>
  <c r="M148" i="117"/>
  <c r="L148" i="117"/>
  <c r="K148" i="117"/>
  <c r="J148" i="117"/>
  <c r="I148" i="117"/>
  <c r="AN147" i="117"/>
  <c r="N146" i="110" s="1"/>
  <c r="AN146" i="117"/>
  <c r="N145" i="110" s="1"/>
  <c r="AN145" i="117"/>
  <c r="N144" i="110" s="1"/>
  <c r="AN144" i="117"/>
  <c r="N143" i="110" s="1"/>
  <c r="AN143" i="117"/>
  <c r="N142" i="110" s="1"/>
  <c r="AN142" i="117"/>
  <c r="N141" i="110" s="1"/>
  <c r="AN141" i="117"/>
  <c r="N140" i="110" s="1"/>
  <c r="AN140" i="117"/>
  <c r="N139" i="110" s="1"/>
  <c r="AN139" i="117"/>
  <c r="N138" i="110" s="1"/>
  <c r="AN138" i="117"/>
  <c r="N137" i="110" s="1"/>
  <c r="AN137" i="117"/>
  <c r="N136" i="110" s="1"/>
  <c r="AN136" i="117"/>
  <c r="N135" i="110" s="1"/>
  <c r="AN135" i="117"/>
  <c r="N134" i="110" s="1"/>
  <c r="AN134" i="117"/>
  <c r="N133" i="110" s="1"/>
  <c r="AN133" i="117"/>
  <c r="N132" i="110" s="1"/>
  <c r="AN132" i="117"/>
  <c r="N131" i="110" s="1"/>
  <c r="AN131" i="117"/>
  <c r="N130" i="110" s="1"/>
  <c r="AN130" i="117"/>
  <c r="N129" i="110" s="1"/>
  <c r="AN129" i="117"/>
  <c r="N128" i="110" s="1"/>
  <c r="AN128" i="117"/>
  <c r="N127" i="110" s="1"/>
  <c r="AN127" i="117"/>
  <c r="N126" i="110" s="1"/>
  <c r="AN126" i="117"/>
  <c r="N125" i="110" s="1"/>
  <c r="AN125" i="117"/>
  <c r="N124" i="110" s="1"/>
  <c r="AN124" i="117"/>
  <c r="N123" i="110" s="1"/>
  <c r="AN123" i="117"/>
  <c r="N122" i="110" s="1"/>
  <c r="AN122" i="117"/>
  <c r="N121" i="110" s="1"/>
  <c r="AN121" i="117"/>
  <c r="N120" i="110" s="1"/>
  <c r="AN120" i="117"/>
  <c r="N119" i="110" s="1"/>
  <c r="AN119" i="117"/>
  <c r="N118" i="110" s="1"/>
  <c r="AN118" i="117"/>
  <c r="N117" i="110" s="1"/>
  <c r="AN117" i="117"/>
  <c r="N116" i="110" s="1"/>
  <c r="AL115" i="117"/>
  <c r="AK115" i="117"/>
  <c r="AJ115" i="117"/>
  <c r="AI115" i="117"/>
  <c r="AH115" i="117"/>
  <c r="AG115" i="117"/>
  <c r="AF115" i="117"/>
  <c r="AE115" i="117"/>
  <c r="AD115" i="117"/>
  <c r="AC115" i="117"/>
  <c r="AB115" i="117"/>
  <c r="AA115" i="117"/>
  <c r="Z115" i="117"/>
  <c r="Y115" i="117"/>
  <c r="X115" i="117"/>
  <c r="W115" i="117"/>
  <c r="V115" i="117"/>
  <c r="U115" i="117"/>
  <c r="T115" i="117"/>
  <c r="S115" i="117"/>
  <c r="R115" i="117"/>
  <c r="Q115" i="117"/>
  <c r="P115" i="117"/>
  <c r="O115" i="117"/>
  <c r="N115" i="117"/>
  <c r="M115" i="117"/>
  <c r="L115" i="117"/>
  <c r="K115" i="117"/>
  <c r="J115" i="117"/>
  <c r="I115" i="117"/>
  <c r="AN114" i="117"/>
  <c r="N113" i="110" s="1"/>
  <c r="AN113" i="117"/>
  <c r="N112" i="110" s="1"/>
  <c r="AN112" i="117"/>
  <c r="N111" i="110" s="1"/>
  <c r="AN111" i="117"/>
  <c r="N110" i="110" s="1"/>
  <c r="AN110" i="117"/>
  <c r="N109" i="110" s="1"/>
  <c r="AN109" i="117"/>
  <c r="N108" i="110" s="1"/>
  <c r="AN108" i="117"/>
  <c r="N107" i="110" s="1"/>
  <c r="AN107" i="117"/>
  <c r="N106" i="110" s="1"/>
  <c r="AN106" i="117"/>
  <c r="N105" i="110" s="1"/>
  <c r="AN105" i="117"/>
  <c r="N104" i="110" s="1"/>
  <c r="AN104" i="117"/>
  <c r="N103" i="110" s="1"/>
  <c r="AN103" i="117"/>
  <c r="N102" i="110" s="1"/>
  <c r="AN102" i="117"/>
  <c r="N101" i="110" s="1"/>
  <c r="AN101" i="117"/>
  <c r="N100" i="110" s="1"/>
  <c r="AN100" i="117"/>
  <c r="N99" i="110" s="1"/>
  <c r="AN99" i="117"/>
  <c r="N98" i="110" s="1"/>
  <c r="AN98" i="117"/>
  <c r="N97" i="110" s="1"/>
  <c r="AN97" i="117"/>
  <c r="N96" i="110" s="1"/>
  <c r="AN96" i="117"/>
  <c r="N95" i="110" s="1"/>
  <c r="AN95" i="117"/>
  <c r="N94" i="110" s="1"/>
  <c r="AN94" i="117"/>
  <c r="N93" i="110" s="1"/>
  <c r="AL93" i="117"/>
  <c r="AK93" i="117"/>
  <c r="AJ93" i="117"/>
  <c r="AI93" i="117"/>
  <c r="AH93" i="117"/>
  <c r="AG93" i="117"/>
  <c r="AF93" i="117"/>
  <c r="AE93" i="117"/>
  <c r="AD93" i="117"/>
  <c r="AC93" i="117"/>
  <c r="AB93" i="117"/>
  <c r="AA93" i="117"/>
  <c r="Z93" i="117"/>
  <c r="Y93" i="117"/>
  <c r="X93" i="117"/>
  <c r="W93" i="117"/>
  <c r="V93" i="117"/>
  <c r="U93" i="117"/>
  <c r="T93" i="117"/>
  <c r="S93" i="117"/>
  <c r="R93" i="117"/>
  <c r="Q93" i="117"/>
  <c r="P93" i="117"/>
  <c r="O93" i="117"/>
  <c r="N93" i="117"/>
  <c r="M93" i="117"/>
  <c r="L93" i="117"/>
  <c r="K93" i="117"/>
  <c r="J93" i="117"/>
  <c r="I93" i="117"/>
  <c r="AN92" i="117"/>
  <c r="N91" i="110" s="1"/>
  <c r="AN91" i="117"/>
  <c r="N90" i="110" s="1"/>
  <c r="AN90" i="117"/>
  <c r="N89" i="110" s="1"/>
  <c r="AN89" i="117"/>
  <c r="N88" i="110" s="1"/>
  <c r="AN88" i="117"/>
  <c r="N87" i="110" s="1"/>
  <c r="AN87" i="117"/>
  <c r="N86" i="110" s="1"/>
  <c r="AN86" i="117"/>
  <c r="N85" i="110" s="1"/>
  <c r="AN85" i="117"/>
  <c r="N84" i="110" s="1"/>
  <c r="AN84" i="117"/>
  <c r="N83" i="110" s="1"/>
  <c r="AN83" i="117"/>
  <c r="N82" i="110" s="1"/>
  <c r="AN82" i="117"/>
  <c r="N81" i="110" s="1"/>
  <c r="AN81" i="117"/>
  <c r="N80" i="110" s="1"/>
  <c r="AN80" i="117"/>
  <c r="N79" i="110" s="1"/>
  <c r="AN79" i="117"/>
  <c r="N78" i="110" s="1"/>
  <c r="AN78" i="117"/>
  <c r="N77" i="110" s="1"/>
  <c r="AN77" i="117"/>
  <c r="N76" i="110" s="1"/>
  <c r="AL76" i="117"/>
  <c r="AK76" i="117"/>
  <c r="AJ76" i="117"/>
  <c r="AI76" i="117"/>
  <c r="AH76" i="117"/>
  <c r="AG76" i="117"/>
  <c r="AF76" i="117"/>
  <c r="AE76" i="117"/>
  <c r="AD76" i="117"/>
  <c r="AC76" i="117"/>
  <c r="AB76" i="117"/>
  <c r="AA76" i="117"/>
  <c r="Z76" i="117"/>
  <c r="Y76" i="117"/>
  <c r="X76" i="117"/>
  <c r="W76" i="117"/>
  <c r="V76" i="117"/>
  <c r="U76" i="117"/>
  <c r="T76" i="117"/>
  <c r="S76" i="117"/>
  <c r="R76" i="117"/>
  <c r="Q76" i="117"/>
  <c r="P76" i="117"/>
  <c r="O76" i="117"/>
  <c r="N76" i="117"/>
  <c r="M76" i="117"/>
  <c r="L76" i="117"/>
  <c r="K76" i="117"/>
  <c r="J76" i="117"/>
  <c r="I76" i="117"/>
  <c r="AN75" i="117"/>
  <c r="N74" i="110" s="1"/>
  <c r="AN74" i="117"/>
  <c r="N73" i="110" s="1"/>
  <c r="AL73" i="117"/>
  <c r="AK73" i="117"/>
  <c r="AJ73" i="117"/>
  <c r="AI73" i="117"/>
  <c r="AH73" i="117"/>
  <c r="AG73" i="117"/>
  <c r="AF73" i="117"/>
  <c r="AE73" i="117"/>
  <c r="AD73" i="117"/>
  <c r="AC73" i="117"/>
  <c r="AB73" i="117"/>
  <c r="AA73" i="117"/>
  <c r="Z73" i="117"/>
  <c r="Y73" i="117"/>
  <c r="X73" i="117"/>
  <c r="W73" i="117"/>
  <c r="V73" i="117"/>
  <c r="U73" i="117"/>
  <c r="T73" i="117"/>
  <c r="S73" i="117"/>
  <c r="R73" i="117"/>
  <c r="Q73" i="117"/>
  <c r="P73" i="117"/>
  <c r="O73" i="117"/>
  <c r="N73" i="117"/>
  <c r="M73" i="117"/>
  <c r="L73" i="117"/>
  <c r="K73" i="117"/>
  <c r="J73" i="117"/>
  <c r="I73" i="117"/>
  <c r="AN72" i="117"/>
  <c r="N71" i="110" s="1"/>
  <c r="AN71" i="117"/>
  <c r="N70" i="110" s="1"/>
  <c r="AL70" i="117"/>
  <c r="AK70" i="117"/>
  <c r="AJ70" i="117"/>
  <c r="AI70" i="117"/>
  <c r="AH70" i="117"/>
  <c r="AG70" i="117"/>
  <c r="AF70" i="117"/>
  <c r="AE70" i="117"/>
  <c r="AD70" i="117"/>
  <c r="AC70" i="117"/>
  <c r="AB70" i="117"/>
  <c r="AA70" i="117"/>
  <c r="Z70" i="117"/>
  <c r="Y70" i="117"/>
  <c r="X70" i="117"/>
  <c r="W70" i="117"/>
  <c r="V70" i="117"/>
  <c r="U70" i="117"/>
  <c r="T70" i="117"/>
  <c r="S70" i="117"/>
  <c r="R70" i="117"/>
  <c r="Q70" i="117"/>
  <c r="P70" i="117"/>
  <c r="O70" i="117"/>
  <c r="N70" i="117"/>
  <c r="M70" i="117"/>
  <c r="L70" i="117"/>
  <c r="K70" i="117"/>
  <c r="J70" i="117"/>
  <c r="I70" i="117"/>
  <c r="AN69" i="117"/>
  <c r="N68" i="110" s="1"/>
  <c r="AN68" i="117"/>
  <c r="N67" i="110" s="1"/>
  <c r="AN67" i="117"/>
  <c r="N66" i="110" s="1"/>
  <c r="AN66" i="117"/>
  <c r="N65" i="110" s="1"/>
  <c r="AN65" i="117"/>
  <c r="N64" i="110" s="1"/>
  <c r="AN64" i="117"/>
  <c r="N63" i="110" s="1"/>
  <c r="AN63" i="117"/>
  <c r="N62" i="110" s="1"/>
  <c r="AL62" i="117"/>
  <c r="AK62" i="117"/>
  <c r="AJ62" i="117"/>
  <c r="AI62" i="117"/>
  <c r="AH62" i="117"/>
  <c r="AG62" i="117"/>
  <c r="AF62" i="117"/>
  <c r="AE62" i="117"/>
  <c r="AD62" i="117"/>
  <c r="AC62" i="117"/>
  <c r="AB62" i="117"/>
  <c r="AA62" i="117"/>
  <c r="Z62" i="117"/>
  <c r="Y62" i="117"/>
  <c r="X62" i="117"/>
  <c r="W62" i="117"/>
  <c r="V62" i="117"/>
  <c r="U62" i="117"/>
  <c r="T62" i="117"/>
  <c r="S62" i="117"/>
  <c r="R62" i="117"/>
  <c r="Q62" i="117"/>
  <c r="P62" i="117"/>
  <c r="O62" i="117"/>
  <c r="N62" i="117"/>
  <c r="M62" i="117"/>
  <c r="L62" i="117"/>
  <c r="K62" i="117"/>
  <c r="J62" i="117"/>
  <c r="I62" i="117"/>
  <c r="AN61" i="117"/>
  <c r="N60" i="110" s="1"/>
  <c r="AN60" i="117"/>
  <c r="N59" i="110" s="1"/>
  <c r="AL59" i="117"/>
  <c r="AK59" i="117"/>
  <c r="AJ59" i="117"/>
  <c r="AI59" i="117"/>
  <c r="AH59" i="117"/>
  <c r="AG59" i="117"/>
  <c r="AF59" i="117"/>
  <c r="AE59" i="117"/>
  <c r="AD59" i="117"/>
  <c r="AC59" i="117"/>
  <c r="AB59" i="117"/>
  <c r="AA59" i="117"/>
  <c r="Z59" i="117"/>
  <c r="Y59" i="117"/>
  <c r="X59" i="117"/>
  <c r="W59" i="117"/>
  <c r="V59" i="117"/>
  <c r="U59" i="117"/>
  <c r="T59" i="117"/>
  <c r="S59" i="117"/>
  <c r="R59" i="117"/>
  <c r="Q59" i="117"/>
  <c r="P59" i="117"/>
  <c r="O59" i="117"/>
  <c r="N59" i="117"/>
  <c r="M59" i="117"/>
  <c r="L59" i="117"/>
  <c r="K59" i="117"/>
  <c r="J59" i="117"/>
  <c r="I59" i="117"/>
  <c r="AN58" i="117"/>
  <c r="N57" i="110" s="1"/>
  <c r="AN57" i="117"/>
  <c r="N56" i="110" s="1"/>
  <c r="AN56" i="117"/>
  <c r="N55" i="110" s="1"/>
  <c r="AN55" i="117"/>
  <c r="N54" i="110" s="1"/>
  <c r="AN54" i="117"/>
  <c r="N53" i="110" s="1"/>
  <c r="AN53" i="117"/>
  <c r="N52" i="110" s="1"/>
  <c r="AL52" i="117"/>
  <c r="AK52" i="117"/>
  <c r="AJ52" i="117"/>
  <c r="AI52" i="117"/>
  <c r="AH52" i="117"/>
  <c r="AG52" i="117"/>
  <c r="AF52" i="117"/>
  <c r="AE52" i="117"/>
  <c r="AD52" i="117"/>
  <c r="AC52" i="117"/>
  <c r="AB52" i="117"/>
  <c r="AA52" i="117"/>
  <c r="Z52" i="117"/>
  <c r="Y52" i="117"/>
  <c r="X52" i="117"/>
  <c r="W52" i="117"/>
  <c r="V52" i="117"/>
  <c r="U52" i="117"/>
  <c r="T52" i="117"/>
  <c r="S52" i="117"/>
  <c r="R52" i="117"/>
  <c r="Q52" i="117"/>
  <c r="P52" i="117"/>
  <c r="O52" i="117"/>
  <c r="N52" i="117"/>
  <c r="M52" i="117"/>
  <c r="L52" i="117"/>
  <c r="K52" i="117"/>
  <c r="J52" i="117"/>
  <c r="I52" i="117"/>
  <c r="AN51" i="117"/>
  <c r="N50" i="110" s="1"/>
  <c r="AN50" i="117"/>
  <c r="N49" i="110" s="1"/>
  <c r="AN49" i="117"/>
  <c r="N48" i="110" s="1"/>
  <c r="AN48" i="117"/>
  <c r="N47" i="110" s="1"/>
  <c r="AN47" i="117"/>
  <c r="N46" i="110" s="1"/>
  <c r="AN46" i="117"/>
  <c r="N45" i="110" s="1"/>
  <c r="AN45" i="117"/>
  <c r="N44" i="110" s="1"/>
  <c r="AN44" i="117"/>
  <c r="N43" i="110" s="1"/>
  <c r="AN43" i="117"/>
  <c r="N42" i="110" s="1"/>
  <c r="AN42" i="117"/>
  <c r="N41" i="110" s="1"/>
  <c r="AN41" i="117"/>
  <c r="N40" i="110" s="1"/>
  <c r="AL40" i="117"/>
  <c r="AK40" i="117"/>
  <c r="AJ40" i="117"/>
  <c r="AI40" i="117"/>
  <c r="AH40" i="117"/>
  <c r="AG40" i="117"/>
  <c r="AF40" i="117"/>
  <c r="AE40" i="117"/>
  <c r="AD40" i="117"/>
  <c r="AC40" i="117"/>
  <c r="AB40" i="117"/>
  <c r="AA40" i="117"/>
  <c r="Z40" i="117"/>
  <c r="Y40" i="117"/>
  <c r="X40" i="117"/>
  <c r="W40" i="117"/>
  <c r="V40" i="117"/>
  <c r="U40" i="117"/>
  <c r="T40" i="117"/>
  <c r="S40" i="117"/>
  <c r="R40" i="117"/>
  <c r="Q40" i="117"/>
  <c r="P40" i="117"/>
  <c r="O40" i="117"/>
  <c r="N40" i="117"/>
  <c r="M40" i="117"/>
  <c r="L40" i="117"/>
  <c r="K40" i="117"/>
  <c r="J40" i="117"/>
  <c r="I40" i="117"/>
  <c r="AN39" i="117"/>
  <c r="N38" i="110" s="1"/>
  <c r="AN38" i="117"/>
  <c r="N37" i="110" s="1"/>
  <c r="AN37" i="117"/>
  <c r="N36" i="110" s="1"/>
  <c r="AN36" i="117"/>
  <c r="N35" i="110" s="1"/>
  <c r="AL35" i="117"/>
  <c r="AK35" i="117"/>
  <c r="AJ35" i="117"/>
  <c r="AI35" i="117"/>
  <c r="AH35" i="117"/>
  <c r="AG35" i="117"/>
  <c r="AF35" i="117"/>
  <c r="AE35" i="117"/>
  <c r="AD35" i="117"/>
  <c r="AC35" i="117"/>
  <c r="AB35" i="117"/>
  <c r="AA35" i="117"/>
  <c r="Z35" i="117"/>
  <c r="Y35" i="117"/>
  <c r="X35" i="117"/>
  <c r="W35" i="117"/>
  <c r="V35" i="117"/>
  <c r="U35" i="117"/>
  <c r="T35" i="117"/>
  <c r="S35" i="117"/>
  <c r="R35" i="117"/>
  <c r="Q35" i="117"/>
  <c r="P35" i="117"/>
  <c r="O35" i="117"/>
  <c r="N35" i="117"/>
  <c r="M35" i="117"/>
  <c r="L35" i="117"/>
  <c r="J35" i="117"/>
  <c r="I35" i="117"/>
  <c r="AN34" i="117"/>
  <c r="N33" i="110" s="1"/>
  <c r="AN33" i="117"/>
  <c r="N32" i="110" s="1"/>
  <c r="AN32" i="117"/>
  <c r="N31" i="110" s="1"/>
  <c r="AN31" i="117"/>
  <c r="N30" i="110" s="1"/>
  <c r="AN30" i="117"/>
  <c r="N29" i="110" s="1"/>
  <c r="AN29" i="117"/>
  <c r="N28" i="110" s="1"/>
  <c r="AN28" i="117"/>
  <c r="N27" i="110" s="1"/>
  <c r="AN27" i="117"/>
  <c r="N26" i="110" s="1"/>
  <c r="AN26" i="117"/>
  <c r="N25" i="110" s="1"/>
  <c r="AN25" i="117"/>
  <c r="N24" i="110" s="1"/>
  <c r="AN24" i="117"/>
  <c r="N23" i="110" s="1"/>
  <c r="AL23" i="117"/>
  <c r="AK23" i="117"/>
  <c r="AJ23" i="117"/>
  <c r="AI23" i="117"/>
  <c r="AH23" i="117"/>
  <c r="AG23" i="117"/>
  <c r="AF23" i="117"/>
  <c r="AE23" i="117"/>
  <c r="AD23" i="117"/>
  <c r="AC23" i="117"/>
  <c r="AB23" i="117"/>
  <c r="AA23" i="117"/>
  <c r="Z23" i="117"/>
  <c r="Y23" i="117"/>
  <c r="X23" i="117"/>
  <c r="W23" i="117"/>
  <c r="V23" i="117"/>
  <c r="U23" i="117"/>
  <c r="T23" i="117"/>
  <c r="S23" i="117"/>
  <c r="R23" i="117"/>
  <c r="Q23" i="117"/>
  <c r="P23" i="117"/>
  <c r="O23" i="117"/>
  <c r="N23" i="117"/>
  <c r="M23" i="117"/>
  <c r="L23" i="117"/>
  <c r="K23" i="117"/>
  <c r="J23" i="117"/>
  <c r="I23" i="117"/>
  <c r="AN22" i="117"/>
  <c r="N21" i="110" s="1"/>
  <c r="AN21" i="117"/>
  <c r="N20" i="110" s="1"/>
  <c r="AN20" i="117"/>
  <c r="N19" i="110" s="1"/>
  <c r="AN19" i="117"/>
  <c r="N18" i="110" s="1"/>
  <c r="AN18" i="117"/>
  <c r="N17" i="110" s="1"/>
  <c r="AN17" i="117"/>
  <c r="N16" i="110" s="1"/>
  <c r="AN16" i="117"/>
  <c r="N15" i="110" s="1"/>
  <c r="AN15" i="117"/>
  <c r="N14" i="110" s="1"/>
  <c r="AN14" i="117"/>
  <c r="N13" i="110" s="1"/>
  <c r="AN13" i="117"/>
  <c r="N12" i="110" s="1"/>
  <c r="AN12" i="117"/>
  <c r="N11" i="110" s="1"/>
  <c r="AL11" i="117"/>
  <c r="AK11" i="117"/>
  <c r="AJ11" i="117"/>
  <c r="AI11" i="117"/>
  <c r="AH11" i="117"/>
  <c r="AG11" i="117"/>
  <c r="AF11" i="117"/>
  <c r="AE11" i="117"/>
  <c r="AD11" i="117"/>
  <c r="AC11" i="117"/>
  <c r="AB11" i="117"/>
  <c r="AA11" i="117"/>
  <c r="Z11" i="117"/>
  <c r="Y11" i="117"/>
  <c r="X11" i="117"/>
  <c r="W11" i="117"/>
  <c r="V11" i="117"/>
  <c r="U11" i="117"/>
  <c r="T11" i="117"/>
  <c r="S11" i="117"/>
  <c r="R11" i="117"/>
  <c r="Q11" i="117"/>
  <c r="P11" i="117"/>
  <c r="O11" i="117"/>
  <c r="N11" i="117"/>
  <c r="M11" i="117"/>
  <c r="L11" i="117"/>
  <c r="K11" i="117"/>
  <c r="J11" i="117"/>
  <c r="I11" i="117"/>
  <c r="H11" i="117"/>
  <c r="AN10" i="117"/>
  <c r="N9" i="110" s="1"/>
  <c r="AN9" i="117"/>
  <c r="N8" i="110" s="1"/>
  <c r="AN8" i="117"/>
  <c r="N7" i="110" s="1"/>
  <c r="AN7" i="117"/>
  <c r="N6" i="110" s="1"/>
  <c r="AN6" i="117"/>
  <c r="N5" i="110" s="1"/>
  <c r="AN5" i="117"/>
  <c r="N4" i="110" s="1"/>
  <c r="Q11" i="114"/>
  <c r="R11" i="114"/>
  <c r="AI148" i="114"/>
  <c r="AH148" i="114"/>
  <c r="AG148" i="114"/>
  <c r="AF148" i="114"/>
  <c r="AE148" i="114"/>
  <c r="AD148" i="114"/>
  <c r="AC148" i="114"/>
  <c r="AB148" i="114"/>
  <c r="AA148" i="114"/>
  <c r="Z148" i="114"/>
  <c r="Y148" i="114"/>
  <c r="X148" i="114"/>
  <c r="W148" i="114"/>
  <c r="V148" i="114"/>
  <c r="U148" i="114"/>
  <c r="T148" i="114"/>
  <c r="S148" i="114"/>
  <c r="R148" i="114"/>
  <c r="Q148" i="114"/>
  <c r="P148" i="114"/>
  <c r="O148" i="114"/>
  <c r="N148" i="114"/>
  <c r="M148" i="114"/>
  <c r="L148" i="114"/>
  <c r="K148" i="114"/>
  <c r="J148" i="114"/>
  <c r="I148" i="114"/>
  <c r="AM147" i="114"/>
  <c r="AD146" i="110" s="1"/>
  <c r="AM146" i="114"/>
  <c r="AD145" i="110" s="1"/>
  <c r="AM145" i="114"/>
  <c r="AD144" i="110" s="1"/>
  <c r="AM144" i="114"/>
  <c r="AD143" i="110" s="1"/>
  <c r="AM143" i="114"/>
  <c r="AD142" i="110" s="1"/>
  <c r="AM142" i="114"/>
  <c r="AD141" i="110" s="1"/>
  <c r="AM141" i="114"/>
  <c r="AD140" i="110" s="1"/>
  <c r="AM140" i="114"/>
  <c r="AD139" i="110" s="1"/>
  <c r="AM139" i="114"/>
  <c r="AD138" i="110" s="1"/>
  <c r="AM138" i="114"/>
  <c r="AD137" i="110" s="1"/>
  <c r="AM137" i="114"/>
  <c r="AD136" i="110" s="1"/>
  <c r="AM136" i="114"/>
  <c r="AD135" i="110" s="1"/>
  <c r="AM135" i="114"/>
  <c r="AD134" i="110" s="1"/>
  <c r="AM134" i="114"/>
  <c r="AD133" i="110" s="1"/>
  <c r="AM133" i="114"/>
  <c r="AD132" i="110" s="1"/>
  <c r="AM132" i="114"/>
  <c r="AD131" i="110" s="1"/>
  <c r="AM131" i="114"/>
  <c r="AD130" i="110" s="1"/>
  <c r="AM130" i="114"/>
  <c r="AD129" i="110" s="1"/>
  <c r="AM129" i="114"/>
  <c r="AD128" i="110" s="1"/>
  <c r="AM128" i="114"/>
  <c r="AD127" i="110" s="1"/>
  <c r="AM127" i="114"/>
  <c r="AD126" i="110" s="1"/>
  <c r="AM126" i="114"/>
  <c r="AD125" i="110" s="1"/>
  <c r="AM125" i="114"/>
  <c r="AD124" i="110" s="1"/>
  <c r="AM124" i="114"/>
  <c r="AD123" i="110" s="1"/>
  <c r="AM123" i="114"/>
  <c r="AD122" i="110" s="1"/>
  <c r="AM122" i="114"/>
  <c r="AD121" i="110" s="1"/>
  <c r="AM121" i="114"/>
  <c r="AD120" i="110" s="1"/>
  <c r="AM120" i="114"/>
  <c r="AD119" i="110" s="1"/>
  <c r="AM119" i="114"/>
  <c r="AD118" i="110" s="1"/>
  <c r="AM118" i="114"/>
  <c r="AD117" i="110" s="1"/>
  <c r="AM117" i="114"/>
  <c r="AD116" i="110" s="1"/>
  <c r="AI115" i="114"/>
  <c r="AH115" i="114"/>
  <c r="AG115" i="114"/>
  <c r="AF115" i="114"/>
  <c r="AE115" i="114"/>
  <c r="AD115" i="114"/>
  <c r="AC115" i="114"/>
  <c r="AB115" i="114"/>
  <c r="AA115" i="114"/>
  <c r="Z115" i="114"/>
  <c r="Y115" i="114"/>
  <c r="X115" i="114"/>
  <c r="W115" i="114"/>
  <c r="V115" i="114"/>
  <c r="U115" i="114"/>
  <c r="T115" i="114"/>
  <c r="S115" i="114"/>
  <c r="R115" i="114"/>
  <c r="Q115" i="114"/>
  <c r="P115" i="114"/>
  <c r="O115" i="114"/>
  <c r="N115" i="114"/>
  <c r="M115" i="114"/>
  <c r="L115" i="114"/>
  <c r="K115" i="114"/>
  <c r="J115" i="114"/>
  <c r="I115" i="114"/>
  <c r="AM114" i="114"/>
  <c r="AD113" i="110" s="1"/>
  <c r="AM113" i="114"/>
  <c r="AD112" i="110" s="1"/>
  <c r="AM112" i="114"/>
  <c r="AD111" i="110" s="1"/>
  <c r="AM111" i="114"/>
  <c r="AD110" i="110" s="1"/>
  <c r="AM110" i="114"/>
  <c r="AD109" i="110" s="1"/>
  <c r="AM109" i="114"/>
  <c r="AD108" i="110" s="1"/>
  <c r="AM108" i="114"/>
  <c r="AD107" i="110" s="1"/>
  <c r="AM107" i="114"/>
  <c r="AD106" i="110" s="1"/>
  <c r="AM106" i="114"/>
  <c r="AD105" i="110" s="1"/>
  <c r="AM105" i="114"/>
  <c r="AD104" i="110" s="1"/>
  <c r="AM104" i="114"/>
  <c r="AD103" i="110" s="1"/>
  <c r="AM103" i="114"/>
  <c r="AD102" i="110" s="1"/>
  <c r="AM102" i="114"/>
  <c r="AD101" i="110" s="1"/>
  <c r="AM101" i="114"/>
  <c r="AD100" i="110" s="1"/>
  <c r="AM100" i="114"/>
  <c r="AD99" i="110" s="1"/>
  <c r="AM99" i="114"/>
  <c r="AD98" i="110" s="1"/>
  <c r="AM98" i="114"/>
  <c r="AD97" i="110" s="1"/>
  <c r="AM97" i="114"/>
  <c r="AD96" i="110" s="1"/>
  <c r="AM96" i="114"/>
  <c r="AD95" i="110" s="1"/>
  <c r="AM95" i="114"/>
  <c r="AD94" i="110" s="1"/>
  <c r="AM94" i="114"/>
  <c r="AD93" i="110" s="1"/>
  <c r="AI93" i="114"/>
  <c r="AH93" i="114"/>
  <c r="AG93" i="114"/>
  <c r="AF93" i="114"/>
  <c r="AE93" i="114"/>
  <c r="AD93" i="114"/>
  <c r="AC93" i="114"/>
  <c r="AB93" i="114"/>
  <c r="AA93" i="114"/>
  <c r="Z93" i="114"/>
  <c r="Y93" i="114"/>
  <c r="X93" i="114"/>
  <c r="W93" i="114"/>
  <c r="V93" i="114"/>
  <c r="U93" i="114"/>
  <c r="T93" i="114"/>
  <c r="S93" i="114"/>
  <c r="R93" i="114"/>
  <c r="Q93" i="114"/>
  <c r="P93" i="114"/>
  <c r="O93" i="114"/>
  <c r="N93" i="114"/>
  <c r="M93" i="114"/>
  <c r="L93" i="114"/>
  <c r="K93" i="114"/>
  <c r="J93" i="114"/>
  <c r="I93" i="114"/>
  <c r="AM92" i="114"/>
  <c r="AD91" i="110" s="1"/>
  <c r="AM91" i="114"/>
  <c r="AD90" i="110" s="1"/>
  <c r="AM90" i="114"/>
  <c r="AD89" i="110" s="1"/>
  <c r="AM89" i="114"/>
  <c r="AD88" i="110" s="1"/>
  <c r="AM88" i="114"/>
  <c r="AD87" i="110" s="1"/>
  <c r="AM87" i="114"/>
  <c r="AD86" i="110" s="1"/>
  <c r="AM86" i="114"/>
  <c r="AD85" i="110" s="1"/>
  <c r="AM85" i="114"/>
  <c r="AD84" i="110" s="1"/>
  <c r="AM84" i="114"/>
  <c r="AD83" i="110" s="1"/>
  <c r="AM83" i="114"/>
  <c r="AD82" i="110" s="1"/>
  <c r="AM82" i="114"/>
  <c r="AD81" i="110" s="1"/>
  <c r="AM81" i="114"/>
  <c r="AD80" i="110" s="1"/>
  <c r="AM80" i="114"/>
  <c r="AD79" i="110" s="1"/>
  <c r="AM79" i="114"/>
  <c r="AD78" i="110" s="1"/>
  <c r="AM78" i="114"/>
  <c r="AD77" i="110" s="1"/>
  <c r="AM77" i="114"/>
  <c r="AD76" i="110" s="1"/>
  <c r="AI76" i="114"/>
  <c r="AH76" i="114"/>
  <c r="AG76" i="114"/>
  <c r="AF76" i="114"/>
  <c r="AE76" i="114"/>
  <c r="AD76" i="114"/>
  <c r="AC76" i="114"/>
  <c r="AB76" i="114"/>
  <c r="AA76" i="114"/>
  <c r="Z76" i="114"/>
  <c r="Y76" i="114"/>
  <c r="X76" i="114"/>
  <c r="W76" i="114"/>
  <c r="V76" i="114"/>
  <c r="U76" i="114"/>
  <c r="T76" i="114"/>
  <c r="S76" i="114"/>
  <c r="R76" i="114"/>
  <c r="Q76" i="114"/>
  <c r="P76" i="114"/>
  <c r="O76" i="114"/>
  <c r="N76" i="114"/>
  <c r="M76" i="114"/>
  <c r="L76" i="114"/>
  <c r="K76" i="114"/>
  <c r="J76" i="114"/>
  <c r="I76" i="114"/>
  <c r="AM75" i="114"/>
  <c r="AD74" i="110" s="1"/>
  <c r="AM74" i="114"/>
  <c r="AD73" i="110" s="1"/>
  <c r="AI73" i="114"/>
  <c r="AH73" i="114"/>
  <c r="AG73" i="114"/>
  <c r="AF73" i="114"/>
  <c r="AE73" i="114"/>
  <c r="AD73" i="114"/>
  <c r="AC73" i="114"/>
  <c r="AB73" i="114"/>
  <c r="AA73" i="114"/>
  <c r="Z73" i="114"/>
  <c r="Y73" i="114"/>
  <c r="X73" i="114"/>
  <c r="W73" i="114"/>
  <c r="V73" i="114"/>
  <c r="U73" i="114"/>
  <c r="T73" i="114"/>
  <c r="S73" i="114"/>
  <c r="R73" i="114"/>
  <c r="Q73" i="114"/>
  <c r="P73" i="114"/>
  <c r="O73" i="114"/>
  <c r="N73" i="114"/>
  <c r="M73" i="114"/>
  <c r="L73" i="114"/>
  <c r="K73" i="114"/>
  <c r="J73" i="114"/>
  <c r="I73" i="114"/>
  <c r="AM72" i="114"/>
  <c r="AD71" i="110" s="1"/>
  <c r="AM71" i="114"/>
  <c r="AD70" i="110" s="1"/>
  <c r="AI70" i="114"/>
  <c r="AH70" i="114"/>
  <c r="AG70" i="114"/>
  <c r="AF70" i="114"/>
  <c r="AE70" i="114"/>
  <c r="AD70" i="114"/>
  <c r="AC70" i="114"/>
  <c r="AB70" i="114"/>
  <c r="AA70" i="114"/>
  <c r="Z70" i="114"/>
  <c r="Y70" i="114"/>
  <c r="X70" i="114"/>
  <c r="W70" i="114"/>
  <c r="V70" i="114"/>
  <c r="U70" i="114"/>
  <c r="T70" i="114"/>
  <c r="S70" i="114"/>
  <c r="R70" i="114"/>
  <c r="Q70" i="114"/>
  <c r="P70" i="114"/>
  <c r="O70" i="114"/>
  <c r="N70" i="114"/>
  <c r="M70" i="114"/>
  <c r="L70" i="114"/>
  <c r="K70" i="114"/>
  <c r="J70" i="114"/>
  <c r="I70" i="114"/>
  <c r="AM69" i="114"/>
  <c r="AD68" i="110" s="1"/>
  <c r="AM68" i="114"/>
  <c r="AD67" i="110" s="1"/>
  <c r="AM67" i="114"/>
  <c r="AD66" i="110" s="1"/>
  <c r="AM66" i="114"/>
  <c r="AD65" i="110" s="1"/>
  <c r="AM65" i="114"/>
  <c r="AD64" i="110" s="1"/>
  <c r="AM64" i="114"/>
  <c r="AD63" i="110" s="1"/>
  <c r="AM63" i="114"/>
  <c r="AI62" i="114"/>
  <c r="AH62" i="114"/>
  <c r="AG62" i="114"/>
  <c r="AF62" i="114"/>
  <c r="AE62" i="114"/>
  <c r="AD62" i="114"/>
  <c r="AC62" i="114"/>
  <c r="AB62" i="114"/>
  <c r="AA62" i="114"/>
  <c r="Z62" i="114"/>
  <c r="Y62" i="114"/>
  <c r="X62" i="114"/>
  <c r="W62" i="114"/>
  <c r="V62" i="114"/>
  <c r="U62" i="114"/>
  <c r="T62" i="114"/>
  <c r="S62" i="114"/>
  <c r="R62" i="114"/>
  <c r="Q62" i="114"/>
  <c r="P62" i="114"/>
  <c r="O62" i="114"/>
  <c r="N62" i="114"/>
  <c r="M62" i="114"/>
  <c r="L62" i="114"/>
  <c r="K62" i="114"/>
  <c r="J62" i="114"/>
  <c r="I62" i="114"/>
  <c r="AM61" i="114"/>
  <c r="AD60" i="110" s="1"/>
  <c r="AM60" i="114"/>
  <c r="AD59" i="110" s="1"/>
  <c r="AI59" i="114"/>
  <c r="AH59" i="114"/>
  <c r="AG59" i="114"/>
  <c r="AF59" i="114"/>
  <c r="AE59" i="114"/>
  <c r="AD59" i="114"/>
  <c r="AC59" i="114"/>
  <c r="AB59" i="114"/>
  <c r="AA59" i="114"/>
  <c r="Z59" i="114"/>
  <c r="Y59" i="114"/>
  <c r="X59" i="114"/>
  <c r="W59" i="114"/>
  <c r="V59" i="114"/>
  <c r="U59" i="114"/>
  <c r="T59" i="114"/>
  <c r="S59" i="114"/>
  <c r="R59" i="114"/>
  <c r="Q59" i="114"/>
  <c r="P59" i="114"/>
  <c r="O59" i="114"/>
  <c r="N59" i="114"/>
  <c r="M59" i="114"/>
  <c r="L59" i="114"/>
  <c r="K59" i="114"/>
  <c r="J59" i="114"/>
  <c r="I59" i="114"/>
  <c r="AM58" i="114"/>
  <c r="AD57" i="110" s="1"/>
  <c r="AM57" i="114"/>
  <c r="AD56" i="110" s="1"/>
  <c r="AM56" i="114"/>
  <c r="AD55" i="110" s="1"/>
  <c r="AM55" i="114"/>
  <c r="AD54" i="110" s="1"/>
  <c r="AM54" i="114"/>
  <c r="AD53" i="110" s="1"/>
  <c r="AM53" i="114"/>
  <c r="AD52" i="110" s="1"/>
  <c r="AI52" i="114"/>
  <c r="AH52" i="114"/>
  <c r="AG52" i="114"/>
  <c r="AF52" i="114"/>
  <c r="AE52" i="114"/>
  <c r="AD52" i="114"/>
  <c r="AC52" i="114"/>
  <c r="AB52" i="114"/>
  <c r="AA52" i="114"/>
  <c r="Z52" i="114"/>
  <c r="Y52" i="114"/>
  <c r="X52" i="114"/>
  <c r="W52" i="114"/>
  <c r="V52" i="114"/>
  <c r="U52" i="114"/>
  <c r="T52" i="114"/>
  <c r="S52" i="114"/>
  <c r="R52" i="114"/>
  <c r="Q52" i="114"/>
  <c r="P52" i="114"/>
  <c r="O52" i="114"/>
  <c r="N52" i="114"/>
  <c r="M52" i="114"/>
  <c r="L52" i="114"/>
  <c r="K52" i="114"/>
  <c r="J52" i="114"/>
  <c r="I52" i="114"/>
  <c r="AM51" i="114"/>
  <c r="AD50" i="110" s="1"/>
  <c r="AM50" i="114"/>
  <c r="AD49" i="110" s="1"/>
  <c r="AM49" i="114"/>
  <c r="AD48" i="110" s="1"/>
  <c r="AM48" i="114"/>
  <c r="AD47" i="110" s="1"/>
  <c r="AM47" i="114"/>
  <c r="AD46" i="110" s="1"/>
  <c r="AM46" i="114"/>
  <c r="AD45" i="110" s="1"/>
  <c r="AM45" i="114"/>
  <c r="AD44" i="110" s="1"/>
  <c r="AM44" i="114"/>
  <c r="AD43" i="110" s="1"/>
  <c r="AM43" i="114"/>
  <c r="AD42" i="110" s="1"/>
  <c r="AM42" i="114"/>
  <c r="AD41" i="110" s="1"/>
  <c r="AM41" i="114"/>
  <c r="AI40" i="114"/>
  <c r="AH40" i="114"/>
  <c r="AG40" i="114"/>
  <c r="AF40" i="114"/>
  <c r="AE40" i="114"/>
  <c r="AD40" i="114"/>
  <c r="AC40" i="114"/>
  <c r="AB40" i="114"/>
  <c r="AA40" i="114"/>
  <c r="Z40" i="114"/>
  <c r="Y40" i="114"/>
  <c r="X40" i="114"/>
  <c r="W40" i="114"/>
  <c r="V40" i="114"/>
  <c r="U40" i="114"/>
  <c r="T40" i="114"/>
  <c r="S40" i="114"/>
  <c r="R40" i="114"/>
  <c r="Q40" i="114"/>
  <c r="P40" i="114"/>
  <c r="O40" i="114"/>
  <c r="N40" i="114"/>
  <c r="M40" i="114"/>
  <c r="L40" i="114"/>
  <c r="K40" i="114"/>
  <c r="J40" i="114"/>
  <c r="I40" i="114"/>
  <c r="AM39" i="114"/>
  <c r="AD38" i="110" s="1"/>
  <c r="AM38" i="114"/>
  <c r="AD37" i="110" s="1"/>
  <c r="AM37" i="114"/>
  <c r="AD36" i="110" s="1"/>
  <c r="AM36" i="114"/>
  <c r="AD35" i="110" s="1"/>
  <c r="AI35" i="114"/>
  <c r="AH35" i="114"/>
  <c r="AG35" i="114"/>
  <c r="AF35" i="114"/>
  <c r="AE35" i="114"/>
  <c r="AD35" i="114"/>
  <c r="AC35" i="114"/>
  <c r="AB35" i="114"/>
  <c r="AA35" i="114"/>
  <c r="Z35" i="114"/>
  <c r="Y35" i="114"/>
  <c r="X35" i="114"/>
  <c r="W35" i="114"/>
  <c r="V35" i="114"/>
  <c r="U35" i="114"/>
  <c r="T35" i="114"/>
  <c r="S35" i="114"/>
  <c r="R35" i="114"/>
  <c r="Q35" i="114"/>
  <c r="P35" i="114"/>
  <c r="O35" i="114"/>
  <c r="N35" i="114"/>
  <c r="M35" i="114"/>
  <c r="L35" i="114"/>
  <c r="K35" i="114"/>
  <c r="J35" i="114"/>
  <c r="I35" i="114"/>
  <c r="AM34" i="114"/>
  <c r="AD33" i="110" s="1"/>
  <c r="AM33" i="114"/>
  <c r="AD32" i="110" s="1"/>
  <c r="AM32" i="114"/>
  <c r="AD31" i="110" s="1"/>
  <c r="AM31" i="114"/>
  <c r="AD30" i="110" s="1"/>
  <c r="AM30" i="114"/>
  <c r="AD29" i="110" s="1"/>
  <c r="AM29" i="114"/>
  <c r="AD28" i="110" s="1"/>
  <c r="AM28" i="114"/>
  <c r="AD27" i="110" s="1"/>
  <c r="AM27" i="114"/>
  <c r="AD26" i="110" s="1"/>
  <c r="AM26" i="114"/>
  <c r="AD25" i="110" s="1"/>
  <c r="AM25" i="114"/>
  <c r="AD24" i="110" s="1"/>
  <c r="AM24" i="114"/>
  <c r="AI23" i="114"/>
  <c r="AH23" i="114"/>
  <c r="AG23" i="114"/>
  <c r="AF23" i="114"/>
  <c r="AE23" i="114"/>
  <c r="AD23" i="114"/>
  <c r="AC23" i="114"/>
  <c r="AB23" i="114"/>
  <c r="AA23" i="114"/>
  <c r="Z23" i="114"/>
  <c r="Y23" i="114"/>
  <c r="X23" i="114"/>
  <c r="W23" i="114"/>
  <c r="V23" i="114"/>
  <c r="U23" i="114"/>
  <c r="T23" i="114"/>
  <c r="S23" i="114"/>
  <c r="R23" i="114"/>
  <c r="Q23" i="114"/>
  <c r="P23" i="114"/>
  <c r="O23" i="114"/>
  <c r="N23" i="114"/>
  <c r="M23" i="114"/>
  <c r="L23" i="114"/>
  <c r="K23" i="114"/>
  <c r="J23" i="114"/>
  <c r="I23" i="114"/>
  <c r="AM22" i="114"/>
  <c r="AD21" i="110" s="1"/>
  <c r="AM21" i="114"/>
  <c r="AD20" i="110" s="1"/>
  <c r="AM20" i="114"/>
  <c r="AD19" i="110" s="1"/>
  <c r="AM19" i="114"/>
  <c r="AD18" i="110" s="1"/>
  <c r="AM18" i="114"/>
  <c r="AD17" i="110" s="1"/>
  <c r="AM17" i="114"/>
  <c r="AD16" i="110" s="1"/>
  <c r="AM16" i="114"/>
  <c r="AD15" i="110" s="1"/>
  <c r="AM15" i="114"/>
  <c r="AD14" i="110" s="1"/>
  <c r="AM14" i="114"/>
  <c r="AD13" i="110" s="1"/>
  <c r="AM13" i="114"/>
  <c r="AD12" i="110" s="1"/>
  <c r="AM12" i="114"/>
  <c r="AD11" i="110" s="1"/>
  <c r="AI11" i="114"/>
  <c r="AH11" i="114"/>
  <c r="AG11" i="114"/>
  <c r="AF11" i="114"/>
  <c r="AE11" i="114"/>
  <c r="AD11" i="114"/>
  <c r="AC11" i="114"/>
  <c r="AB11" i="114"/>
  <c r="AA11" i="114"/>
  <c r="Z11" i="114"/>
  <c r="Y11" i="114"/>
  <c r="X11" i="114"/>
  <c r="W11" i="114"/>
  <c r="V11" i="114"/>
  <c r="U11" i="114"/>
  <c r="T11" i="114"/>
  <c r="S11" i="114"/>
  <c r="P11" i="114"/>
  <c r="O11" i="114"/>
  <c r="N11" i="114"/>
  <c r="M11" i="114"/>
  <c r="L11" i="114"/>
  <c r="K11" i="114"/>
  <c r="J11" i="114"/>
  <c r="I11" i="114"/>
  <c r="H11" i="114"/>
  <c r="AM10" i="114"/>
  <c r="AD9" i="110" s="1"/>
  <c r="AM9" i="114"/>
  <c r="AD8" i="110" s="1"/>
  <c r="AM8" i="114"/>
  <c r="AD7" i="110" s="1"/>
  <c r="AM7" i="114"/>
  <c r="AD6" i="110" s="1"/>
  <c r="AM6" i="114"/>
  <c r="AD5" i="110" s="1"/>
  <c r="AM5" i="114"/>
  <c r="AD4" i="110" s="1"/>
  <c r="V72" i="110" l="1"/>
  <c r="AN62" i="116"/>
  <c r="O61" i="110" s="1"/>
  <c r="AN23" i="109"/>
  <c r="U22" i="110" s="1"/>
  <c r="AN115" i="109"/>
  <c r="X72" i="110"/>
  <c r="AM23" i="108"/>
  <c r="S22" i="110" s="1"/>
  <c r="T72" i="110"/>
  <c r="AN35" i="109"/>
  <c r="U34" i="110" s="1"/>
  <c r="AH44" i="110"/>
  <c r="AG44" i="110" s="1"/>
  <c r="AH48" i="110"/>
  <c r="AG48" i="110" s="1"/>
  <c r="AM73" i="119"/>
  <c r="I72" i="110" s="1"/>
  <c r="Y51" i="110"/>
  <c r="AN59" i="112"/>
  <c r="Y58" i="110" s="1"/>
  <c r="AM11" i="119"/>
  <c r="I10" i="110" s="1"/>
  <c r="AN59" i="109"/>
  <c r="U58" i="110" s="1"/>
  <c r="AN52" i="118"/>
  <c r="K51" i="110" s="1"/>
  <c r="L51" i="110"/>
  <c r="T58" i="110"/>
  <c r="AH43" i="110"/>
  <c r="AG43" i="110" s="1"/>
  <c r="AH47" i="110"/>
  <c r="AG47" i="110" s="1"/>
  <c r="AN40" i="118"/>
  <c r="K39" i="110" s="1"/>
  <c r="L39" i="110"/>
  <c r="P39" i="110"/>
  <c r="AN73" i="118"/>
  <c r="K72" i="110" s="1"/>
  <c r="L72" i="110"/>
  <c r="AN35" i="118"/>
  <c r="K34" i="110" s="1"/>
  <c r="L34" i="110"/>
  <c r="AN23" i="118"/>
  <c r="K22" i="110" s="1"/>
  <c r="AO116" i="118"/>
  <c r="L115" i="110" s="1"/>
  <c r="L22" i="110"/>
  <c r="AN116" i="113"/>
  <c r="AA115" i="110" s="1"/>
  <c r="T114" i="110"/>
  <c r="AN116" i="108"/>
  <c r="T115" i="110" s="1"/>
  <c r="V51" i="110"/>
  <c r="X114" i="110"/>
  <c r="AN116" i="111"/>
  <c r="X115" i="110" s="1"/>
  <c r="AO149" i="113"/>
  <c r="AN149" i="113" s="1"/>
  <c r="AA148" i="110" s="1"/>
  <c r="AN116" i="115"/>
  <c r="AE115" i="110" s="1"/>
  <c r="AN59" i="116"/>
  <c r="O58" i="110" s="1"/>
  <c r="AN148" i="116"/>
  <c r="O147" i="110" s="1"/>
  <c r="AN116" i="119"/>
  <c r="J115" i="110" s="1"/>
  <c r="AM148" i="119"/>
  <c r="I147" i="110" s="1"/>
  <c r="J147" i="110"/>
  <c r="AM93" i="119"/>
  <c r="I92" i="110" s="1"/>
  <c r="J92" i="110"/>
  <c r="AM76" i="119"/>
  <c r="I75" i="110" s="1"/>
  <c r="J75" i="110"/>
  <c r="AM70" i="119"/>
  <c r="I69" i="110" s="1"/>
  <c r="J69" i="110"/>
  <c r="AM62" i="119"/>
  <c r="I61" i="110" s="1"/>
  <c r="J61" i="110"/>
  <c r="AM52" i="119"/>
  <c r="I51" i="110" s="1"/>
  <c r="J51" i="110"/>
  <c r="AM40" i="119"/>
  <c r="I39" i="110" s="1"/>
  <c r="J39" i="110"/>
  <c r="AN115" i="116"/>
  <c r="O114" i="110" s="1"/>
  <c r="P92" i="110"/>
  <c r="AN76" i="116"/>
  <c r="O75" i="110" s="1"/>
  <c r="P75" i="110"/>
  <c r="AN73" i="116"/>
  <c r="O72" i="110" s="1"/>
  <c r="P72" i="110"/>
  <c r="AN70" i="116"/>
  <c r="O69" i="110" s="1"/>
  <c r="P69" i="110"/>
  <c r="AN52" i="116"/>
  <c r="O51" i="110" s="1"/>
  <c r="P51" i="110"/>
  <c r="AN35" i="116"/>
  <c r="O34" i="110" s="1"/>
  <c r="P34" i="110"/>
  <c r="AN23" i="116"/>
  <c r="O22" i="110" s="1"/>
  <c r="P22" i="110"/>
  <c r="AN11" i="116"/>
  <c r="O10" i="110" s="1"/>
  <c r="P10" i="110"/>
  <c r="AM93" i="108"/>
  <c r="S92" i="110" s="1"/>
  <c r="T92" i="110"/>
  <c r="AM76" i="108"/>
  <c r="S75" i="110" s="1"/>
  <c r="T75" i="110"/>
  <c r="AM70" i="108"/>
  <c r="S69" i="110" s="1"/>
  <c r="T69" i="110"/>
  <c r="AM62" i="108"/>
  <c r="S61" i="110" s="1"/>
  <c r="T61" i="110"/>
  <c r="AM52" i="108"/>
  <c r="S51" i="110" s="1"/>
  <c r="T51" i="110"/>
  <c r="AM40" i="108"/>
  <c r="S39" i="110" s="1"/>
  <c r="T39" i="110"/>
  <c r="AM35" i="108"/>
  <c r="S34" i="110" s="1"/>
  <c r="T34" i="110"/>
  <c r="AM11" i="108"/>
  <c r="S10" i="110" s="1"/>
  <c r="T10" i="110"/>
  <c r="AN76" i="109"/>
  <c r="U75" i="110" s="1"/>
  <c r="V75" i="110"/>
  <c r="AM148" i="111"/>
  <c r="W147" i="110" s="1"/>
  <c r="X147" i="110"/>
  <c r="AM76" i="111"/>
  <c r="W75" i="110" s="1"/>
  <c r="X75" i="110"/>
  <c r="AM70" i="111"/>
  <c r="W69" i="110" s="1"/>
  <c r="X69" i="110"/>
  <c r="X58" i="110"/>
  <c r="AM52" i="111"/>
  <c r="W51" i="110" s="1"/>
  <c r="X51" i="110"/>
  <c r="AM40" i="111"/>
  <c r="W39" i="110" s="1"/>
  <c r="X39" i="110"/>
  <c r="AM11" i="111"/>
  <c r="W10" i="110" s="1"/>
  <c r="X10" i="110"/>
  <c r="AN116" i="112"/>
  <c r="Y115" i="110" s="1"/>
  <c r="AO149" i="112"/>
  <c r="AN149" i="112" s="1"/>
  <c r="Y148" i="110" s="1"/>
  <c r="AM70" i="114"/>
  <c r="AD62" i="110"/>
  <c r="AH41" i="110"/>
  <c r="AG41" i="110" s="1"/>
  <c r="AH50" i="110"/>
  <c r="AG50" i="110" s="1"/>
  <c r="AH45" i="110"/>
  <c r="AG45" i="110" s="1"/>
  <c r="AH42" i="110"/>
  <c r="AG42" i="110" s="1"/>
  <c r="AH49" i="110"/>
  <c r="AG49" i="110" s="1"/>
  <c r="AM52" i="114"/>
  <c r="AD51" i="110" s="1"/>
  <c r="AD40" i="110"/>
  <c r="AH40" i="110" s="1"/>
  <c r="AG40" i="110" s="1"/>
  <c r="AH46" i="110"/>
  <c r="AG46" i="110" s="1"/>
  <c r="AM35" i="114"/>
  <c r="AD34" i="110" s="1"/>
  <c r="AD23" i="110"/>
  <c r="AE51" i="110"/>
  <c r="AN59" i="115"/>
  <c r="AE58" i="110" s="1"/>
  <c r="AN149" i="115"/>
  <c r="AE148" i="110" s="1"/>
  <c r="AF148" i="110"/>
  <c r="AN148" i="109"/>
  <c r="U147" i="110" s="1"/>
  <c r="V147" i="110"/>
  <c r="AM35" i="111"/>
  <c r="W34" i="110" s="1"/>
  <c r="X34" i="110"/>
  <c r="AM23" i="111"/>
  <c r="W22" i="110" s="1"/>
  <c r="X22" i="110"/>
  <c r="V10" i="110"/>
  <c r="AN11" i="109"/>
  <c r="U10" i="110" s="1"/>
  <c r="AO116" i="109"/>
  <c r="V115" i="110" s="1"/>
  <c r="V92" i="110"/>
  <c r="AM148" i="108"/>
  <c r="S147" i="110" s="1"/>
  <c r="T147" i="110"/>
  <c r="AO116" i="116"/>
  <c r="AM59" i="119"/>
  <c r="I58" i="110" s="1"/>
  <c r="J58" i="110"/>
  <c r="AM35" i="119"/>
  <c r="I34" i="110" s="1"/>
  <c r="J34" i="110"/>
  <c r="AM23" i="119"/>
  <c r="I22" i="110" s="1"/>
  <c r="J22" i="110"/>
  <c r="AN148" i="117"/>
  <c r="AN115" i="117"/>
  <c r="AN76" i="117"/>
  <c r="AJ116" i="117"/>
  <c r="AJ149" i="117" s="1"/>
  <c r="AN70" i="117"/>
  <c r="AN52" i="117"/>
  <c r="AN40" i="117"/>
  <c r="AN11" i="117"/>
  <c r="AN148" i="118"/>
  <c r="K147" i="110" s="1"/>
  <c r="AN23" i="117"/>
  <c r="AN93" i="117"/>
  <c r="AB116" i="117"/>
  <c r="AB149" i="117" s="1"/>
  <c r="AN73" i="117"/>
  <c r="AN62" i="117"/>
  <c r="AF116" i="117"/>
  <c r="AF149" i="117" s="1"/>
  <c r="AN59" i="117"/>
  <c r="T116" i="117"/>
  <c r="T149" i="117" s="1"/>
  <c r="X116" i="117"/>
  <c r="X149" i="117" s="1"/>
  <c r="AN35" i="117"/>
  <c r="L116" i="117"/>
  <c r="L149" i="117" s="1"/>
  <c r="P116" i="117"/>
  <c r="P149" i="117" s="1"/>
  <c r="I116" i="117"/>
  <c r="I149" i="117" s="1"/>
  <c r="M116" i="117"/>
  <c r="M149" i="117" s="1"/>
  <c r="Q116" i="117"/>
  <c r="Q149" i="117" s="1"/>
  <c r="U116" i="117"/>
  <c r="U149" i="117" s="1"/>
  <c r="Y116" i="117"/>
  <c r="Y149" i="117" s="1"/>
  <c r="AC116" i="117"/>
  <c r="AC149" i="117" s="1"/>
  <c r="AG116" i="117"/>
  <c r="AG149" i="117" s="1"/>
  <c r="AK116" i="117"/>
  <c r="AK149" i="117" s="1"/>
  <c r="J116" i="117"/>
  <c r="J149" i="117" s="1"/>
  <c r="N116" i="117"/>
  <c r="N149" i="117" s="1"/>
  <c r="R116" i="117"/>
  <c r="R149" i="117" s="1"/>
  <c r="V116" i="117"/>
  <c r="V149" i="117" s="1"/>
  <c r="Z116" i="117"/>
  <c r="Z149" i="117" s="1"/>
  <c r="AD116" i="117"/>
  <c r="AD149" i="117" s="1"/>
  <c r="AH116" i="117"/>
  <c r="AH149" i="117" s="1"/>
  <c r="AL116" i="117"/>
  <c r="AL149" i="117" s="1"/>
  <c r="K116" i="117"/>
  <c r="K149" i="117" s="1"/>
  <c r="O116" i="117"/>
  <c r="O149" i="117" s="1"/>
  <c r="S116" i="117"/>
  <c r="S149" i="117" s="1"/>
  <c r="W116" i="117"/>
  <c r="W149" i="117" s="1"/>
  <c r="AA116" i="117"/>
  <c r="AA149" i="117" s="1"/>
  <c r="AE116" i="117"/>
  <c r="AE149" i="117" s="1"/>
  <c r="AI116" i="117"/>
  <c r="AI149" i="117" s="1"/>
  <c r="AN11" i="118"/>
  <c r="K10" i="110" s="1"/>
  <c r="L10" i="110"/>
  <c r="AN59" i="118"/>
  <c r="K58" i="110" s="1"/>
  <c r="AN70" i="118"/>
  <c r="K69" i="110" s="1"/>
  <c r="AN62" i="118"/>
  <c r="K61" i="110" s="1"/>
  <c r="U92" i="110"/>
  <c r="AM115" i="114"/>
  <c r="AM59" i="114"/>
  <c r="AM40" i="114"/>
  <c r="AM23" i="114"/>
  <c r="AM11" i="114"/>
  <c r="AD10" i="110" s="1"/>
  <c r="L116" i="114"/>
  <c r="L149" i="114" s="1"/>
  <c r="P116" i="114"/>
  <c r="P149" i="114" s="1"/>
  <c r="T116" i="114"/>
  <c r="T149" i="114" s="1"/>
  <c r="X116" i="114"/>
  <c r="X149" i="114" s="1"/>
  <c r="AB116" i="114"/>
  <c r="AB149" i="114" s="1"/>
  <c r="AF116" i="114"/>
  <c r="AF149" i="114" s="1"/>
  <c r="AL11" i="114"/>
  <c r="AC10" i="110" s="1"/>
  <c r="K116" i="114"/>
  <c r="K149" i="114" s="1"/>
  <c r="O116" i="114"/>
  <c r="O149" i="114" s="1"/>
  <c r="S116" i="114"/>
  <c r="S149" i="114" s="1"/>
  <c r="W116" i="114"/>
  <c r="W149" i="114" s="1"/>
  <c r="AA116" i="114"/>
  <c r="AA149" i="114" s="1"/>
  <c r="AE116" i="114"/>
  <c r="AE149" i="114" s="1"/>
  <c r="AI116" i="114"/>
  <c r="AI149" i="114" s="1"/>
  <c r="AM148" i="114"/>
  <c r="AM73" i="114"/>
  <c r="AM76" i="114"/>
  <c r="AM93" i="114"/>
  <c r="J116" i="114"/>
  <c r="J149" i="114" s="1"/>
  <c r="N116" i="114"/>
  <c r="N149" i="114" s="1"/>
  <c r="R116" i="114"/>
  <c r="R149" i="114" s="1"/>
  <c r="V116" i="114"/>
  <c r="V149" i="114" s="1"/>
  <c r="Z116" i="114"/>
  <c r="Z149" i="114" s="1"/>
  <c r="AD116" i="114"/>
  <c r="AD149" i="114" s="1"/>
  <c r="AH116" i="114"/>
  <c r="AH149" i="114" s="1"/>
  <c r="AM62" i="114"/>
  <c r="I116" i="114"/>
  <c r="I149" i="114" s="1"/>
  <c r="M116" i="114"/>
  <c r="M149" i="114" s="1"/>
  <c r="Q116" i="114"/>
  <c r="Q149" i="114" s="1"/>
  <c r="U116" i="114"/>
  <c r="U149" i="114" s="1"/>
  <c r="Y116" i="114"/>
  <c r="Y149" i="114" s="1"/>
  <c r="AC116" i="114"/>
  <c r="AC149" i="114" s="1"/>
  <c r="AG116" i="114"/>
  <c r="AG149" i="114" s="1"/>
  <c r="AL115" i="114"/>
  <c r="AC114" i="110" s="1"/>
  <c r="H10" i="110"/>
  <c r="R146" i="110"/>
  <c r="AH146" i="110" s="1"/>
  <c r="AG146" i="110" s="1"/>
  <c r="Q146" i="110"/>
  <c r="R145" i="110"/>
  <c r="AH145" i="110" s="1"/>
  <c r="AG145" i="110" s="1"/>
  <c r="Q145" i="110"/>
  <c r="Q144" i="110"/>
  <c r="Q143" i="110"/>
  <c r="Q142" i="110"/>
  <c r="Q141" i="110"/>
  <c r="Q140" i="110"/>
  <c r="Q139" i="110"/>
  <c r="Q138" i="110"/>
  <c r="Q137" i="110"/>
  <c r="Q136" i="110"/>
  <c r="Q135" i="110"/>
  <c r="Q134" i="110"/>
  <c r="Q133" i="110"/>
  <c r="Q132" i="110"/>
  <c r="Q131" i="110"/>
  <c r="Q130" i="110"/>
  <c r="Q129" i="110"/>
  <c r="Q128" i="110"/>
  <c r="Q127" i="110"/>
  <c r="Q126" i="110"/>
  <c r="Q125" i="110"/>
  <c r="Q124" i="110"/>
  <c r="Q123" i="110"/>
  <c r="Q122" i="110"/>
  <c r="Q121" i="110"/>
  <c r="Q120" i="110"/>
  <c r="Q119" i="110"/>
  <c r="Q118" i="110"/>
  <c r="R117" i="110"/>
  <c r="AH117" i="110" s="1"/>
  <c r="AG117" i="110" s="1"/>
  <c r="Q117" i="110"/>
  <c r="R116" i="110"/>
  <c r="AH116" i="110" s="1"/>
  <c r="Q116" i="110"/>
  <c r="R113" i="110"/>
  <c r="AH113" i="110" s="1"/>
  <c r="AG113" i="110" s="1"/>
  <c r="Q113" i="110"/>
  <c r="R112" i="110"/>
  <c r="AH112" i="110" s="1"/>
  <c r="AG112" i="110" s="1"/>
  <c r="Q112" i="110"/>
  <c r="R111" i="110"/>
  <c r="AH111" i="110" s="1"/>
  <c r="AG111" i="110" s="1"/>
  <c r="Q111" i="110"/>
  <c r="R110" i="110"/>
  <c r="AH110" i="110" s="1"/>
  <c r="AG110" i="110" s="1"/>
  <c r="Q110" i="110"/>
  <c r="R109" i="110"/>
  <c r="AH109" i="110" s="1"/>
  <c r="AG109" i="110" s="1"/>
  <c r="Q109" i="110"/>
  <c r="R108" i="110"/>
  <c r="AH108" i="110" s="1"/>
  <c r="AG108" i="110" s="1"/>
  <c r="Q108" i="110"/>
  <c r="R107" i="110"/>
  <c r="AH107" i="110" s="1"/>
  <c r="AG107" i="110" s="1"/>
  <c r="Q107" i="110"/>
  <c r="R106" i="110"/>
  <c r="AH106" i="110" s="1"/>
  <c r="AG106" i="110" s="1"/>
  <c r="Q106" i="110"/>
  <c r="R105" i="110"/>
  <c r="AH105" i="110" s="1"/>
  <c r="AG105" i="110" s="1"/>
  <c r="Q105" i="110"/>
  <c r="R104" i="110"/>
  <c r="AH104" i="110" s="1"/>
  <c r="AG104" i="110" s="1"/>
  <c r="Q104" i="110"/>
  <c r="R103" i="110"/>
  <c r="AH103" i="110" s="1"/>
  <c r="AG103" i="110" s="1"/>
  <c r="Q103" i="110"/>
  <c r="R102" i="110"/>
  <c r="AH102" i="110" s="1"/>
  <c r="AG102" i="110" s="1"/>
  <c r="Q102" i="110"/>
  <c r="R101" i="110"/>
  <c r="AH101" i="110" s="1"/>
  <c r="AG101" i="110" s="1"/>
  <c r="Q101" i="110"/>
  <c r="R100" i="110"/>
  <c r="AH100" i="110" s="1"/>
  <c r="AG100" i="110" s="1"/>
  <c r="Q100" i="110"/>
  <c r="R99" i="110"/>
  <c r="AH99" i="110" s="1"/>
  <c r="AG99" i="110" s="1"/>
  <c r="Q99" i="110"/>
  <c r="R98" i="110"/>
  <c r="AH98" i="110" s="1"/>
  <c r="AG98" i="110" s="1"/>
  <c r="Q98" i="110"/>
  <c r="R97" i="110"/>
  <c r="AH97" i="110" s="1"/>
  <c r="AG97" i="110" s="1"/>
  <c r="Q97" i="110"/>
  <c r="R96" i="110"/>
  <c r="AH96" i="110" s="1"/>
  <c r="AG96" i="110" s="1"/>
  <c r="Q96" i="110"/>
  <c r="R95" i="110"/>
  <c r="AH95" i="110" s="1"/>
  <c r="AG95" i="110" s="1"/>
  <c r="Q95" i="110"/>
  <c r="R94" i="110"/>
  <c r="AH94" i="110" s="1"/>
  <c r="AG94" i="110" s="1"/>
  <c r="Q94" i="110"/>
  <c r="R93" i="110"/>
  <c r="AH93" i="110" s="1"/>
  <c r="AG93" i="110" s="1"/>
  <c r="Q93" i="110"/>
  <c r="R91" i="110"/>
  <c r="AH91" i="110" s="1"/>
  <c r="AG91" i="110" s="1"/>
  <c r="Q91" i="110"/>
  <c r="R90" i="110"/>
  <c r="AH90" i="110" s="1"/>
  <c r="AG90" i="110" s="1"/>
  <c r="Q90" i="110"/>
  <c r="R89" i="110"/>
  <c r="AH89" i="110" s="1"/>
  <c r="AG89" i="110" s="1"/>
  <c r="Q89" i="110"/>
  <c r="R88" i="110"/>
  <c r="AH88" i="110" s="1"/>
  <c r="AG88" i="110" s="1"/>
  <c r="Q88" i="110"/>
  <c r="R87" i="110"/>
  <c r="AH87" i="110" s="1"/>
  <c r="AG87" i="110" s="1"/>
  <c r="Q87" i="110"/>
  <c r="R86" i="110"/>
  <c r="AH86" i="110" s="1"/>
  <c r="AG86" i="110" s="1"/>
  <c r="Q86" i="110"/>
  <c r="R85" i="110"/>
  <c r="AH85" i="110" s="1"/>
  <c r="AG85" i="110" s="1"/>
  <c r="Q85" i="110"/>
  <c r="R84" i="110"/>
  <c r="AH84" i="110" s="1"/>
  <c r="AG84" i="110" s="1"/>
  <c r="Q84" i="110"/>
  <c r="R83" i="110"/>
  <c r="AH83" i="110" s="1"/>
  <c r="AG83" i="110" s="1"/>
  <c r="Q83" i="110"/>
  <c r="R82" i="110"/>
  <c r="AH82" i="110" s="1"/>
  <c r="AG82" i="110" s="1"/>
  <c r="Q82" i="110"/>
  <c r="R81" i="110"/>
  <c r="AH81" i="110" s="1"/>
  <c r="AG81" i="110" s="1"/>
  <c r="Q81" i="110"/>
  <c r="R80" i="110"/>
  <c r="AH80" i="110" s="1"/>
  <c r="AG80" i="110" s="1"/>
  <c r="Q80" i="110"/>
  <c r="R79" i="110"/>
  <c r="AH79" i="110" s="1"/>
  <c r="AG79" i="110" s="1"/>
  <c r="Q79" i="110"/>
  <c r="R78" i="110"/>
  <c r="AH78" i="110" s="1"/>
  <c r="AG78" i="110" s="1"/>
  <c r="Q78" i="110"/>
  <c r="R77" i="110"/>
  <c r="AH77" i="110" s="1"/>
  <c r="AG77" i="110" s="1"/>
  <c r="Q77" i="110"/>
  <c r="R76" i="110"/>
  <c r="AH76" i="110" s="1"/>
  <c r="AG76" i="110" s="1"/>
  <c r="Q76" i="110"/>
  <c r="AO75" i="1"/>
  <c r="Q74" i="110"/>
  <c r="AO74" i="1"/>
  <c r="Q73" i="110"/>
  <c r="AO72" i="1"/>
  <c r="Q71" i="110"/>
  <c r="AO71" i="1"/>
  <c r="Q70" i="110"/>
  <c r="T70" i="1"/>
  <c r="U70" i="1"/>
  <c r="V70" i="1"/>
  <c r="W70" i="1"/>
  <c r="AO69" i="1"/>
  <c r="Q68" i="110"/>
  <c r="AO68" i="1"/>
  <c r="Q67" i="110"/>
  <c r="AO67" i="1"/>
  <c r="Q66" i="110"/>
  <c r="AO66" i="1"/>
  <c r="Q65" i="110"/>
  <c r="AO65" i="1"/>
  <c r="Q64" i="110"/>
  <c r="AO64" i="1"/>
  <c r="Q63" i="110"/>
  <c r="AO63" i="1"/>
  <c r="Q62" i="110"/>
  <c r="S59" i="1"/>
  <c r="R60" i="110"/>
  <c r="AH60" i="110" s="1"/>
  <c r="AG60" i="110" s="1"/>
  <c r="Q60" i="110"/>
  <c r="Q59" i="110"/>
  <c r="AO58" i="1"/>
  <c r="Q57" i="110"/>
  <c r="AO57" i="1"/>
  <c r="Q56" i="110"/>
  <c r="AO56" i="1"/>
  <c r="Q55" i="110"/>
  <c r="AO55" i="1"/>
  <c r="Q54" i="110"/>
  <c r="AO54" i="1"/>
  <c r="Q53" i="110"/>
  <c r="AO53" i="1"/>
  <c r="Q52" i="110"/>
  <c r="AO39" i="1"/>
  <c r="Q38" i="110"/>
  <c r="AO38" i="1"/>
  <c r="Q37" i="110"/>
  <c r="AO37" i="1"/>
  <c r="Q36" i="110"/>
  <c r="AO36" i="1"/>
  <c r="Q35" i="110"/>
  <c r="AO26" i="1"/>
  <c r="AO27" i="1"/>
  <c r="Q23" i="110"/>
  <c r="AO24" i="1"/>
  <c r="Q24" i="110"/>
  <c r="AO25" i="1"/>
  <c r="Q25" i="110"/>
  <c r="Q26" i="110"/>
  <c r="Q27" i="110"/>
  <c r="AO28" i="1"/>
  <c r="Q28" i="110"/>
  <c r="AO29" i="1"/>
  <c r="Q29" i="110"/>
  <c r="AO30" i="1"/>
  <c r="Q30" i="110"/>
  <c r="AO31" i="1"/>
  <c r="Q31" i="110"/>
  <c r="AO32" i="1"/>
  <c r="Q32" i="110"/>
  <c r="AO33" i="1"/>
  <c r="Q33" i="110"/>
  <c r="AO34" i="1"/>
  <c r="AO12" i="1"/>
  <c r="Q11" i="110"/>
  <c r="Q12" i="110"/>
  <c r="AO13" i="1"/>
  <c r="Q13" i="110"/>
  <c r="AO14" i="1"/>
  <c r="Q14" i="110"/>
  <c r="AO15" i="1"/>
  <c r="Q15" i="110"/>
  <c r="AO16" i="1"/>
  <c r="Q16" i="110"/>
  <c r="AO17" i="1"/>
  <c r="Q17" i="110"/>
  <c r="AO18" i="1"/>
  <c r="Q18" i="110"/>
  <c r="AO19" i="1"/>
  <c r="Q19" i="110"/>
  <c r="AO20" i="1"/>
  <c r="Q20" i="110"/>
  <c r="AO21" i="1"/>
  <c r="Q21" i="110"/>
  <c r="AO22" i="1"/>
  <c r="Q4" i="110"/>
  <c r="AO7" i="1"/>
  <c r="AO8" i="1"/>
  <c r="AO9" i="1"/>
  <c r="AO10" i="1"/>
  <c r="Q6" i="110"/>
  <c r="Q7" i="110"/>
  <c r="Q8" i="110"/>
  <c r="Q9" i="110"/>
  <c r="AO5" i="1"/>
  <c r="J148" i="1"/>
  <c r="K148" i="1"/>
  <c r="L148" i="1"/>
  <c r="M148" i="1"/>
  <c r="N148" i="1"/>
  <c r="O148" i="1"/>
  <c r="P148" i="1"/>
  <c r="Q148" i="1"/>
  <c r="R148" i="1"/>
  <c r="S148" i="1"/>
  <c r="T148" i="1"/>
  <c r="U148" i="1"/>
  <c r="V148" i="1"/>
  <c r="W148" i="1"/>
  <c r="X148" i="1"/>
  <c r="Y148" i="1"/>
  <c r="Z148" i="1"/>
  <c r="AA148" i="1"/>
  <c r="AB148" i="1"/>
  <c r="AC148" i="1"/>
  <c r="AD148" i="1"/>
  <c r="AE148" i="1"/>
  <c r="AF148" i="1"/>
  <c r="AG148" i="1"/>
  <c r="AH148" i="1"/>
  <c r="AI148" i="1"/>
  <c r="AJ148" i="1"/>
  <c r="AK148" i="1"/>
  <c r="AL148" i="1"/>
  <c r="AM148" i="1"/>
  <c r="I148" i="1"/>
  <c r="J115" i="1"/>
  <c r="K115" i="1"/>
  <c r="L115" i="1"/>
  <c r="M115" i="1"/>
  <c r="N115" i="1"/>
  <c r="O115" i="1"/>
  <c r="P115" i="1"/>
  <c r="Q115" i="1"/>
  <c r="R115" i="1"/>
  <c r="S115" i="1"/>
  <c r="T115" i="1"/>
  <c r="U115" i="1"/>
  <c r="V115" i="1"/>
  <c r="W115" i="1"/>
  <c r="X115" i="1"/>
  <c r="Y115" i="1"/>
  <c r="Z115" i="1"/>
  <c r="AA115" i="1"/>
  <c r="AB115" i="1"/>
  <c r="AC115" i="1"/>
  <c r="AD115" i="1"/>
  <c r="AE115" i="1"/>
  <c r="AF115" i="1"/>
  <c r="AG115" i="1"/>
  <c r="AH115" i="1"/>
  <c r="AI115" i="1"/>
  <c r="AJ115" i="1"/>
  <c r="AK115" i="1"/>
  <c r="AL115" i="1"/>
  <c r="AM115" i="1"/>
  <c r="I115" i="1"/>
  <c r="J93" i="1"/>
  <c r="K93" i="1"/>
  <c r="L93" i="1"/>
  <c r="M93" i="1"/>
  <c r="N93" i="1"/>
  <c r="O93" i="1"/>
  <c r="P93" i="1"/>
  <c r="Q93" i="1"/>
  <c r="R93" i="1"/>
  <c r="S93" i="1"/>
  <c r="T93" i="1"/>
  <c r="U93" i="1"/>
  <c r="V93" i="1"/>
  <c r="W93" i="1"/>
  <c r="X93" i="1"/>
  <c r="Y93" i="1"/>
  <c r="Z93" i="1"/>
  <c r="AA93" i="1"/>
  <c r="AB93" i="1"/>
  <c r="AC93" i="1"/>
  <c r="AD93" i="1"/>
  <c r="AE93" i="1"/>
  <c r="AF93" i="1"/>
  <c r="AG93" i="1"/>
  <c r="AH93" i="1"/>
  <c r="AI93" i="1"/>
  <c r="AJ93" i="1"/>
  <c r="AK93" i="1"/>
  <c r="AL93" i="1"/>
  <c r="AM93" i="1"/>
  <c r="I93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I76" i="1"/>
  <c r="J70" i="1"/>
  <c r="K70" i="1"/>
  <c r="L70" i="1"/>
  <c r="M70" i="1"/>
  <c r="N70" i="1"/>
  <c r="O70" i="1"/>
  <c r="P70" i="1"/>
  <c r="Q70" i="1"/>
  <c r="R70" i="1"/>
  <c r="S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I70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I62" i="1"/>
  <c r="J59" i="1"/>
  <c r="K59" i="1"/>
  <c r="L59" i="1"/>
  <c r="M59" i="1"/>
  <c r="N59" i="1"/>
  <c r="O59" i="1"/>
  <c r="P59" i="1"/>
  <c r="Q59" i="1"/>
  <c r="R59" i="1"/>
  <c r="T59" i="1"/>
  <c r="U59" i="1"/>
  <c r="V59" i="1"/>
  <c r="W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AL59" i="1"/>
  <c r="AM59" i="1"/>
  <c r="I59" i="1"/>
  <c r="J52" i="1"/>
  <c r="K52" i="1"/>
  <c r="L52" i="1"/>
  <c r="M52" i="1"/>
  <c r="N52" i="1"/>
  <c r="O52" i="1"/>
  <c r="P52" i="1"/>
  <c r="Q52" i="1"/>
  <c r="R52" i="1"/>
  <c r="S52" i="1"/>
  <c r="T52" i="1"/>
  <c r="U52" i="1"/>
  <c r="V52" i="1"/>
  <c r="W52" i="1"/>
  <c r="X52" i="1"/>
  <c r="Y52" i="1"/>
  <c r="Z52" i="1"/>
  <c r="AA52" i="1"/>
  <c r="AB52" i="1"/>
  <c r="AC52" i="1"/>
  <c r="AD52" i="1"/>
  <c r="AE52" i="1"/>
  <c r="AF52" i="1"/>
  <c r="AG52" i="1"/>
  <c r="AH52" i="1"/>
  <c r="AI52" i="1"/>
  <c r="AJ52" i="1"/>
  <c r="AK52" i="1"/>
  <c r="AL52" i="1"/>
  <c r="AM52" i="1"/>
  <c r="I52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AL40" i="1"/>
  <c r="AM40" i="1"/>
  <c r="I40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AA35" i="1"/>
  <c r="AB35" i="1"/>
  <c r="AC35" i="1"/>
  <c r="AD35" i="1"/>
  <c r="AE35" i="1"/>
  <c r="AF35" i="1"/>
  <c r="AG35" i="1"/>
  <c r="AH35" i="1"/>
  <c r="AI35" i="1"/>
  <c r="AJ35" i="1"/>
  <c r="AK35" i="1"/>
  <c r="AL35" i="1"/>
  <c r="AM35" i="1"/>
  <c r="I35" i="1"/>
  <c r="I23" i="1"/>
  <c r="J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K23" i="1"/>
  <c r="J11" i="1"/>
  <c r="K11" i="1"/>
  <c r="L11" i="1"/>
  <c r="M11" i="1"/>
  <c r="N11" i="1"/>
  <c r="P11" i="1"/>
  <c r="Q11" i="1"/>
  <c r="R11" i="1"/>
  <c r="S11" i="1"/>
  <c r="T11" i="1"/>
  <c r="U11" i="1"/>
  <c r="V11" i="1"/>
  <c r="W11" i="1"/>
  <c r="X11" i="1"/>
  <c r="Y11" i="1"/>
  <c r="Z11" i="1"/>
  <c r="AA11" i="1"/>
  <c r="AB11" i="1"/>
  <c r="AC11" i="1"/>
  <c r="AD11" i="1"/>
  <c r="AE11" i="1"/>
  <c r="AF11" i="1"/>
  <c r="AG11" i="1"/>
  <c r="AH11" i="1"/>
  <c r="AI11" i="1"/>
  <c r="AJ11" i="1"/>
  <c r="AK11" i="1"/>
  <c r="AL11" i="1"/>
  <c r="AM11" i="1"/>
  <c r="I11" i="1"/>
  <c r="H11" i="1"/>
  <c r="N10" i="110" l="1"/>
  <c r="AM11" i="117"/>
  <c r="M10" i="110" s="1"/>
  <c r="AM93" i="117"/>
  <c r="M92" i="110" s="1"/>
  <c r="N92" i="110"/>
  <c r="AM40" i="117"/>
  <c r="M39" i="110" s="1"/>
  <c r="N39" i="110"/>
  <c r="AM76" i="117"/>
  <c r="M75" i="110" s="1"/>
  <c r="N75" i="110"/>
  <c r="AM62" i="117"/>
  <c r="M61" i="110" s="1"/>
  <c r="N61" i="110"/>
  <c r="AM52" i="117"/>
  <c r="M51" i="110" s="1"/>
  <c r="N51" i="110"/>
  <c r="AM115" i="117"/>
  <c r="M114" i="110" s="1"/>
  <c r="N114" i="110"/>
  <c r="AM73" i="117"/>
  <c r="M72" i="110" s="1"/>
  <c r="N72" i="110"/>
  <c r="AM70" i="117"/>
  <c r="M69" i="110" s="1"/>
  <c r="N69" i="110"/>
  <c r="AM148" i="117"/>
  <c r="M147" i="110" s="1"/>
  <c r="N147" i="110"/>
  <c r="AO149" i="118"/>
  <c r="AN149" i="118" s="1"/>
  <c r="K148" i="110" s="1"/>
  <c r="N22" i="110"/>
  <c r="AM23" i="117"/>
  <c r="M22" i="110" s="1"/>
  <c r="AM35" i="117"/>
  <c r="M34" i="110" s="1"/>
  <c r="N34" i="110"/>
  <c r="AN116" i="117"/>
  <c r="AN149" i="117" s="1"/>
  <c r="N58" i="110"/>
  <c r="AM59" i="117"/>
  <c r="M58" i="110" s="1"/>
  <c r="AM116" i="108"/>
  <c r="S115" i="110" s="1"/>
  <c r="AB148" i="110"/>
  <c r="AD114" i="110"/>
  <c r="AM116" i="114"/>
  <c r="AL116" i="114" s="1"/>
  <c r="AM116" i="119"/>
  <c r="I115" i="110" s="1"/>
  <c r="AN149" i="119"/>
  <c r="AN149" i="108"/>
  <c r="T148" i="110" s="1"/>
  <c r="AG116" i="110"/>
  <c r="AN149" i="111"/>
  <c r="AM149" i="111" s="1"/>
  <c r="W148" i="110" s="1"/>
  <c r="AM116" i="111"/>
  <c r="W115" i="110" s="1"/>
  <c r="Z148" i="110"/>
  <c r="AL148" i="114"/>
  <c r="AC147" i="110" s="1"/>
  <c r="AD147" i="110"/>
  <c r="AL93" i="114"/>
  <c r="AC92" i="110" s="1"/>
  <c r="AD92" i="110"/>
  <c r="AL76" i="114"/>
  <c r="AC75" i="110" s="1"/>
  <c r="AD75" i="110"/>
  <c r="AL73" i="114"/>
  <c r="AC72" i="110" s="1"/>
  <c r="AD72" i="110"/>
  <c r="AL70" i="114"/>
  <c r="AC69" i="110" s="1"/>
  <c r="AD69" i="110"/>
  <c r="AL62" i="114"/>
  <c r="AC61" i="110" s="1"/>
  <c r="AD61" i="110"/>
  <c r="AL59" i="114"/>
  <c r="AC58" i="110" s="1"/>
  <c r="AD58" i="110"/>
  <c r="AL52" i="114"/>
  <c r="AC51" i="110" s="1"/>
  <c r="AL40" i="114"/>
  <c r="AC39" i="110" s="1"/>
  <c r="AD39" i="110"/>
  <c r="AL35" i="114"/>
  <c r="AC34" i="110" s="1"/>
  <c r="AL23" i="114"/>
  <c r="AC22" i="110" s="1"/>
  <c r="AD22" i="110"/>
  <c r="AO149" i="109"/>
  <c r="AN116" i="109"/>
  <c r="AO149" i="116"/>
  <c r="P115" i="110"/>
  <c r="AN116" i="116"/>
  <c r="O115" i="110" s="1"/>
  <c r="AN116" i="118"/>
  <c r="K115" i="110" s="1"/>
  <c r="R62" i="110"/>
  <c r="AH62" i="110" s="1"/>
  <c r="AG62" i="110" s="1"/>
  <c r="R68" i="110"/>
  <c r="AH68" i="110" s="1"/>
  <c r="AG68" i="110" s="1"/>
  <c r="R38" i="110"/>
  <c r="AH38" i="110" s="1"/>
  <c r="AG38" i="110" s="1"/>
  <c r="R4" i="110"/>
  <c r="AH4" i="110" s="1"/>
  <c r="AG4" i="110" s="1"/>
  <c r="R15" i="110"/>
  <c r="AH15" i="110" s="1"/>
  <c r="AG15" i="110" s="1"/>
  <c r="R21" i="110"/>
  <c r="AH21" i="110" s="1"/>
  <c r="AG21" i="110" s="1"/>
  <c r="R17" i="110"/>
  <c r="AH17" i="110" s="1"/>
  <c r="AG17" i="110" s="1"/>
  <c r="R11" i="110"/>
  <c r="AH11" i="110" s="1"/>
  <c r="AG11" i="110" s="1"/>
  <c r="R19" i="110"/>
  <c r="AH19" i="110" s="1"/>
  <c r="AG19" i="110" s="1"/>
  <c r="R13" i="110"/>
  <c r="AH13" i="110" s="1"/>
  <c r="AG13" i="110" s="1"/>
  <c r="R20" i="110"/>
  <c r="AH20" i="110" s="1"/>
  <c r="AG20" i="110" s="1"/>
  <c r="R18" i="110"/>
  <c r="AH18" i="110" s="1"/>
  <c r="AG18" i="110" s="1"/>
  <c r="R16" i="110"/>
  <c r="AH16" i="110" s="1"/>
  <c r="AG16" i="110" s="1"/>
  <c r="R14" i="110"/>
  <c r="AH14" i="110" s="1"/>
  <c r="AG14" i="110" s="1"/>
  <c r="R12" i="110"/>
  <c r="AH12" i="110" s="1"/>
  <c r="AG12" i="110" s="1"/>
  <c r="R37" i="110"/>
  <c r="AH37" i="110" s="1"/>
  <c r="AG37" i="110" s="1"/>
  <c r="R118" i="110"/>
  <c r="AH118" i="110" s="1"/>
  <c r="AG118" i="110" s="1"/>
  <c r="R120" i="110"/>
  <c r="AH120" i="110" s="1"/>
  <c r="AG120" i="110" s="1"/>
  <c r="R122" i="110"/>
  <c r="AH122" i="110" s="1"/>
  <c r="AG122" i="110" s="1"/>
  <c r="R124" i="110"/>
  <c r="AH124" i="110" s="1"/>
  <c r="AG124" i="110" s="1"/>
  <c r="R126" i="110"/>
  <c r="AH126" i="110" s="1"/>
  <c r="AG126" i="110" s="1"/>
  <c r="R128" i="110"/>
  <c r="AH128" i="110" s="1"/>
  <c r="AG128" i="110" s="1"/>
  <c r="R130" i="110"/>
  <c r="AH130" i="110" s="1"/>
  <c r="AG130" i="110" s="1"/>
  <c r="R132" i="110"/>
  <c r="AH132" i="110" s="1"/>
  <c r="AG132" i="110" s="1"/>
  <c r="R134" i="110"/>
  <c r="AH134" i="110" s="1"/>
  <c r="AG134" i="110" s="1"/>
  <c r="R136" i="110"/>
  <c r="AH136" i="110" s="1"/>
  <c r="AG136" i="110" s="1"/>
  <c r="R138" i="110"/>
  <c r="AH138" i="110" s="1"/>
  <c r="AG138" i="110" s="1"/>
  <c r="R140" i="110"/>
  <c r="AH140" i="110" s="1"/>
  <c r="AG140" i="110" s="1"/>
  <c r="R142" i="110"/>
  <c r="AH142" i="110" s="1"/>
  <c r="AG142" i="110" s="1"/>
  <c r="R144" i="110"/>
  <c r="AH144" i="110" s="1"/>
  <c r="AG144" i="110" s="1"/>
  <c r="R119" i="110"/>
  <c r="AH119" i="110" s="1"/>
  <c r="AG119" i="110" s="1"/>
  <c r="R121" i="110"/>
  <c r="AH121" i="110" s="1"/>
  <c r="AG121" i="110" s="1"/>
  <c r="R123" i="110"/>
  <c r="AH123" i="110" s="1"/>
  <c r="AG123" i="110" s="1"/>
  <c r="R125" i="110"/>
  <c r="AH125" i="110" s="1"/>
  <c r="AG125" i="110" s="1"/>
  <c r="R127" i="110"/>
  <c r="AH127" i="110" s="1"/>
  <c r="AG127" i="110" s="1"/>
  <c r="R129" i="110"/>
  <c r="AH129" i="110" s="1"/>
  <c r="AG129" i="110" s="1"/>
  <c r="R131" i="110"/>
  <c r="AH131" i="110" s="1"/>
  <c r="AG131" i="110" s="1"/>
  <c r="R133" i="110"/>
  <c r="AH133" i="110" s="1"/>
  <c r="AG133" i="110" s="1"/>
  <c r="R135" i="110"/>
  <c r="AH135" i="110" s="1"/>
  <c r="AG135" i="110" s="1"/>
  <c r="R137" i="110"/>
  <c r="AH137" i="110" s="1"/>
  <c r="AG137" i="110" s="1"/>
  <c r="R139" i="110"/>
  <c r="AH139" i="110" s="1"/>
  <c r="AG139" i="110" s="1"/>
  <c r="R141" i="110"/>
  <c r="AH141" i="110" s="1"/>
  <c r="AG141" i="110" s="1"/>
  <c r="R143" i="110"/>
  <c r="AH143" i="110" s="1"/>
  <c r="AG143" i="110" s="1"/>
  <c r="AO76" i="1"/>
  <c r="AN76" i="1" s="1"/>
  <c r="Q75" i="110" s="1"/>
  <c r="R74" i="110"/>
  <c r="AH74" i="110" s="1"/>
  <c r="AG74" i="110" s="1"/>
  <c r="R70" i="110"/>
  <c r="AH70" i="110" s="1"/>
  <c r="R64" i="110"/>
  <c r="AH64" i="110" s="1"/>
  <c r="AG64" i="110" s="1"/>
  <c r="R66" i="110"/>
  <c r="AH66" i="110" s="1"/>
  <c r="AG66" i="110" s="1"/>
  <c r="R63" i="110"/>
  <c r="AH63" i="110" s="1"/>
  <c r="AG63" i="110" s="1"/>
  <c r="R65" i="110"/>
  <c r="AH65" i="110" s="1"/>
  <c r="AG65" i="110" s="1"/>
  <c r="R67" i="110"/>
  <c r="AH67" i="110" s="1"/>
  <c r="AG67" i="110" s="1"/>
  <c r="R57" i="110"/>
  <c r="AH57" i="110" s="1"/>
  <c r="AG57" i="110" s="1"/>
  <c r="R53" i="110"/>
  <c r="AH53" i="110" s="1"/>
  <c r="AG53" i="110" s="1"/>
  <c r="R55" i="110"/>
  <c r="AH55" i="110" s="1"/>
  <c r="AG55" i="110" s="1"/>
  <c r="R52" i="110"/>
  <c r="AH52" i="110" s="1"/>
  <c r="R54" i="110"/>
  <c r="AH54" i="110" s="1"/>
  <c r="AG54" i="110" s="1"/>
  <c r="R56" i="110"/>
  <c r="AH56" i="110" s="1"/>
  <c r="AG56" i="110" s="1"/>
  <c r="R36" i="110"/>
  <c r="AH36" i="110" s="1"/>
  <c r="AG36" i="110" s="1"/>
  <c r="R35" i="110"/>
  <c r="AH35" i="110" s="1"/>
  <c r="AG35" i="110" s="1"/>
  <c r="AO40" i="1"/>
  <c r="AN40" i="1" s="1"/>
  <c r="R26" i="110"/>
  <c r="AH26" i="110" s="1"/>
  <c r="AG26" i="110" s="1"/>
  <c r="R32" i="110"/>
  <c r="AH32" i="110" s="1"/>
  <c r="AG32" i="110" s="1"/>
  <c r="R30" i="110"/>
  <c r="AH30" i="110" s="1"/>
  <c r="AG30" i="110" s="1"/>
  <c r="R28" i="110"/>
  <c r="AH28" i="110" s="1"/>
  <c r="AG28" i="110" s="1"/>
  <c r="R23" i="110"/>
  <c r="AH23" i="110" s="1"/>
  <c r="AG23" i="110" s="1"/>
  <c r="R25" i="110"/>
  <c r="AH25" i="110" s="1"/>
  <c r="AG25" i="110" s="1"/>
  <c r="R33" i="110"/>
  <c r="AH33" i="110" s="1"/>
  <c r="AG33" i="110" s="1"/>
  <c r="R31" i="110"/>
  <c r="AH31" i="110" s="1"/>
  <c r="AG31" i="110" s="1"/>
  <c r="R29" i="110"/>
  <c r="AH29" i="110" s="1"/>
  <c r="AG29" i="110" s="1"/>
  <c r="R27" i="110"/>
  <c r="AH27" i="110" s="1"/>
  <c r="AG27" i="110" s="1"/>
  <c r="R24" i="110"/>
  <c r="AH24" i="110" s="1"/>
  <c r="AG24" i="110" s="1"/>
  <c r="R9" i="110"/>
  <c r="AH9" i="110" s="1"/>
  <c r="AG9" i="110" s="1"/>
  <c r="R8" i="110"/>
  <c r="AH8" i="110" s="1"/>
  <c r="AG8" i="110" s="1"/>
  <c r="R7" i="110"/>
  <c r="AH7" i="110" s="1"/>
  <c r="AG7" i="110" s="1"/>
  <c r="R6" i="110"/>
  <c r="AH6" i="110" s="1"/>
  <c r="AG6" i="110" s="1"/>
  <c r="AO52" i="1"/>
  <c r="AO62" i="1"/>
  <c r="AO73" i="1"/>
  <c r="R75" i="110"/>
  <c r="R73" i="110"/>
  <c r="AH73" i="110" s="1"/>
  <c r="R71" i="110"/>
  <c r="AH71" i="110" s="1"/>
  <c r="AG71" i="110" s="1"/>
  <c r="R59" i="110"/>
  <c r="AH59" i="110" s="1"/>
  <c r="AG59" i="110" s="1"/>
  <c r="AO93" i="1"/>
  <c r="AH51" i="110"/>
  <c r="AG51" i="110" s="1"/>
  <c r="AH92" i="110"/>
  <c r="AG92" i="110" s="1"/>
  <c r="AH114" i="110"/>
  <c r="AG114" i="110" s="1"/>
  <c r="AO148" i="1"/>
  <c r="AO59" i="1"/>
  <c r="AO115" i="1"/>
  <c r="P116" i="1"/>
  <c r="P149" i="1" s="1"/>
  <c r="L116" i="1"/>
  <c r="L149" i="1" s="1"/>
  <c r="Y116" i="1"/>
  <c r="Y149" i="1" s="1"/>
  <c r="X116" i="1"/>
  <c r="X149" i="1" s="1"/>
  <c r="AO70" i="1"/>
  <c r="U116" i="1"/>
  <c r="U149" i="1" s="1"/>
  <c r="Q116" i="1"/>
  <c r="Q149" i="1" s="1"/>
  <c r="T116" i="1"/>
  <c r="T149" i="1" s="1"/>
  <c r="AC116" i="1"/>
  <c r="AC149" i="1" s="1"/>
  <c r="AK116" i="1"/>
  <c r="AK149" i="1" s="1"/>
  <c r="AJ116" i="1"/>
  <c r="AJ149" i="1" s="1"/>
  <c r="AB116" i="1"/>
  <c r="AB149" i="1" s="1"/>
  <c r="N116" i="1"/>
  <c r="N149" i="1" s="1"/>
  <c r="J116" i="1"/>
  <c r="J149" i="1" s="1"/>
  <c r="AL116" i="1"/>
  <c r="AL149" i="1" s="1"/>
  <c r="AH116" i="1"/>
  <c r="AH149" i="1" s="1"/>
  <c r="AD116" i="1"/>
  <c r="AD149" i="1" s="1"/>
  <c r="Z116" i="1"/>
  <c r="Z149" i="1" s="1"/>
  <c r="V116" i="1"/>
  <c r="V149" i="1" s="1"/>
  <c r="R116" i="1"/>
  <c r="R149" i="1" s="1"/>
  <c r="M116" i="1"/>
  <c r="M149" i="1" s="1"/>
  <c r="AG116" i="1"/>
  <c r="AG149" i="1" s="1"/>
  <c r="AF116" i="1"/>
  <c r="AF149" i="1" s="1"/>
  <c r="AO35" i="1"/>
  <c r="AN35" i="1" s="1"/>
  <c r="K116" i="1"/>
  <c r="K149" i="1" s="1"/>
  <c r="AM116" i="1"/>
  <c r="AM149" i="1" s="1"/>
  <c r="AI116" i="1"/>
  <c r="AI149" i="1" s="1"/>
  <c r="AE116" i="1"/>
  <c r="AE149" i="1" s="1"/>
  <c r="AA116" i="1"/>
  <c r="AA149" i="1" s="1"/>
  <c r="W116" i="1"/>
  <c r="W149" i="1" s="1"/>
  <c r="S116" i="1"/>
  <c r="S149" i="1" s="1"/>
  <c r="AO23" i="1"/>
  <c r="AN23" i="1" s="1"/>
  <c r="I116" i="1"/>
  <c r="I149" i="1" s="1"/>
  <c r="L148" i="110" l="1"/>
  <c r="AM149" i="119"/>
  <c r="J149" i="110"/>
  <c r="AM116" i="117"/>
  <c r="M115" i="110" s="1"/>
  <c r="N115" i="110"/>
  <c r="X148" i="110"/>
  <c r="J148" i="110"/>
  <c r="J153" i="110" s="1"/>
  <c r="N148" i="110"/>
  <c r="AM149" i="117"/>
  <c r="M148" i="110" s="1"/>
  <c r="AM149" i="108"/>
  <c r="S148" i="110" s="1"/>
  <c r="AH147" i="110"/>
  <c r="AG147" i="110" s="1"/>
  <c r="AL149" i="114"/>
  <c r="AC148" i="110" s="1"/>
  <c r="AM149" i="114"/>
  <c r="AD148" i="110" s="1"/>
  <c r="AD115" i="110"/>
  <c r="AN149" i="109"/>
  <c r="U148" i="110" s="1"/>
  <c r="V148" i="110"/>
  <c r="AN149" i="116"/>
  <c r="O148" i="110" s="1"/>
  <c r="P148" i="110"/>
  <c r="AH69" i="110"/>
  <c r="AG69" i="110" s="1"/>
  <c r="AH22" i="110"/>
  <c r="AG22" i="110" s="1"/>
  <c r="AH34" i="110"/>
  <c r="AG34" i="110" s="1"/>
  <c r="AH39" i="110"/>
  <c r="AG39" i="110" s="1"/>
  <c r="AH61" i="110"/>
  <c r="AG61" i="110" s="1"/>
  <c r="AN70" i="1"/>
  <c r="Q69" i="110" s="1"/>
  <c r="AG70" i="110"/>
  <c r="AH72" i="110"/>
  <c r="AG72" i="110" s="1"/>
  <c r="AN93" i="1"/>
  <c r="Q92" i="110" s="1"/>
  <c r="AN148" i="1"/>
  <c r="Q147" i="110" s="1"/>
  <c r="AH75" i="110"/>
  <c r="AG75" i="110" s="1"/>
  <c r="AG73" i="110"/>
  <c r="AN73" i="1"/>
  <c r="Q72" i="110" s="1"/>
  <c r="R72" i="110"/>
  <c r="R61" i="110"/>
  <c r="R51" i="110"/>
  <c r="AN52" i="1"/>
  <c r="Q51" i="110" s="1"/>
  <c r="AG52" i="110"/>
  <c r="AH58" i="110"/>
  <c r="AG58" i="110" s="1"/>
  <c r="R34" i="110"/>
  <c r="R114" i="110"/>
  <c r="R147" i="110"/>
  <c r="AN62" i="1"/>
  <c r="Q61" i="110" s="1"/>
  <c r="R92" i="110"/>
  <c r="Q39" i="110"/>
  <c r="R39" i="110"/>
  <c r="R58" i="110"/>
  <c r="Q22" i="110"/>
  <c r="R22" i="110"/>
  <c r="R69" i="110"/>
  <c r="AN115" i="1"/>
  <c r="Q114" i="110" s="1"/>
  <c r="Q5" i="110"/>
  <c r="O11" i="1"/>
  <c r="O116" i="1" s="1"/>
  <c r="O149" i="1" s="1"/>
  <c r="AO6" i="1"/>
  <c r="I148" i="110" l="1"/>
  <c r="I149" i="110"/>
  <c r="L153" i="110"/>
  <c r="L149" i="110" s="1"/>
  <c r="K149" i="110" s="1"/>
  <c r="AC115" i="110"/>
  <c r="AN59" i="1"/>
  <c r="Q58" i="110" s="1"/>
  <c r="AO11" i="1"/>
  <c r="AN11" i="1" s="1"/>
  <c r="R5" i="110"/>
  <c r="AH5" i="110" s="1"/>
  <c r="AG5" i="110" s="1"/>
  <c r="N153" i="110" l="1"/>
  <c r="AH10" i="110"/>
  <c r="R10" i="110"/>
  <c r="AO116" i="1"/>
  <c r="Q10" i="110"/>
  <c r="Q34" i="110"/>
  <c r="P153" i="110" l="1"/>
  <c r="P149" i="110" s="1"/>
  <c r="O149" i="110" s="1"/>
  <c r="N149" i="110"/>
  <c r="M149" i="110" s="1"/>
  <c r="AG10" i="110"/>
  <c r="AG115" i="110" s="1"/>
  <c r="AH115" i="110"/>
  <c r="R115" i="110"/>
  <c r="AN116" i="1"/>
  <c r="Q115" i="110" s="1"/>
  <c r="AO149" i="1"/>
  <c r="AN149" i="1" s="1"/>
  <c r="Q148" i="110" l="1"/>
  <c r="R148" i="110"/>
  <c r="R153" i="110" l="1"/>
  <c r="AH148" i="110"/>
  <c r="T153" i="110" l="1"/>
  <c r="T149" i="110" s="1"/>
  <c r="S149" i="110" s="1"/>
  <c r="R149" i="110"/>
  <c r="Q149" i="110" s="1"/>
  <c r="V153" i="110" l="1"/>
  <c r="X153" i="110" l="1"/>
  <c r="V149" i="110"/>
  <c r="U149" i="110" s="1"/>
  <c r="Z153" i="110" l="1"/>
  <c r="X149" i="110"/>
  <c r="W149" i="110" s="1"/>
  <c r="Z149" i="110" l="1"/>
  <c r="Y149" i="110" s="1"/>
  <c r="AB153" i="110"/>
  <c r="AD153" i="110" l="1"/>
  <c r="AB149" i="110"/>
  <c r="AA149" i="110" s="1"/>
  <c r="AF153" i="110" l="1"/>
  <c r="AD149" i="110"/>
  <c r="AC149" i="110" s="1"/>
  <c r="AG148" i="110" l="1"/>
  <c r="AF149" i="110"/>
  <c r="AG149" i="110" l="1"/>
  <c r="AE149" i="110"/>
</calcChain>
</file>

<file path=xl/sharedStrings.xml><?xml version="1.0" encoding="utf-8"?>
<sst xmlns="http://schemas.openxmlformats.org/spreadsheetml/2006/main" count="7780" uniqueCount="388">
  <si>
    <t>Ｎｏ．</t>
    <phoneticPr fontId="2"/>
  </si>
  <si>
    <t>地区</t>
    <rPh sb="0" eb="2">
      <t>チク</t>
    </rPh>
    <phoneticPr fontId="2"/>
  </si>
  <si>
    <t>系統</t>
    <rPh sb="0" eb="2">
      <t>ケイトウ</t>
    </rPh>
    <phoneticPr fontId="2"/>
  </si>
  <si>
    <t>投入口ｱﾄﾞﾚｽ</t>
  </si>
  <si>
    <t>住所</t>
    <rPh sb="0" eb="2">
      <t>ジュウショ</t>
    </rPh>
    <phoneticPr fontId="2"/>
  </si>
  <si>
    <t>容量（ｍ２）</t>
    <rPh sb="0" eb="2">
      <t>ヨウリョウ</t>
    </rPh>
    <phoneticPr fontId="2"/>
  </si>
  <si>
    <t>宮川東側</t>
    <rPh sb="0" eb="2">
      <t>ミヤガワ</t>
    </rPh>
    <rPh sb="2" eb="4">
      <t>ヒガシガワ</t>
    </rPh>
    <phoneticPr fontId="2"/>
  </si>
  <si>
    <t>１００系統</t>
    <phoneticPr fontId="2"/>
  </si>
  <si>
    <t>０１０１１</t>
  </si>
  <si>
    <t>浜風町２１</t>
    <rPh sb="0" eb="3">
      <t>ハマカゼチョウ</t>
    </rPh>
    <phoneticPr fontId="2"/>
  </si>
  <si>
    <t>０．７</t>
    <phoneticPr fontId="2"/>
  </si>
  <si>
    <t>０．７</t>
    <phoneticPr fontId="2"/>
  </si>
  <si>
    <t>０１０１２</t>
  </si>
  <si>
    <t>浜風町２２</t>
    <rPh sb="0" eb="3">
      <t>ハマカゼチョウ</t>
    </rPh>
    <phoneticPr fontId="2"/>
  </si>
  <si>
    <t>０．７</t>
    <phoneticPr fontId="2"/>
  </si>
  <si>
    <t>０１０１３</t>
  </si>
  <si>
    <t>浜風町２４</t>
    <phoneticPr fontId="2"/>
  </si>
  <si>
    <t>０１０１４</t>
  </si>
  <si>
    <t>浜風町２７</t>
    <phoneticPr fontId="2"/>
  </si>
  <si>
    <t>０．７</t>
    <phoneticPr fontId="2"/>
  </si>
  <si>
    <t>０１０２１</t>
  </si>
  <si>
    <t>浜風町１９</t>
    <phoneticPr fontId="2"/>
  </si>
  <si>
    <t>０．７</t>
    <phoneticPr fontId="2"/>
  </si>
  <si>
    <t>０１０３１</t>
  </si>
  <si>
    <t>浜風町１８</t>
    <phoneticPr fontId="2"/>
  </si>
  <si>
    <t>０．７</t>
    <phoneticPr fontId="2"/>
  </si>
  <si>
    <t>３００系統</t>
    <rPh sb="3" eb="5">
      <t>ケイトウ</t>
    </rPh>
    <phoneticPr fontId="2"/>
  </si>
  <si>
    <t>Ｋライン</t>
    <phoneticPr fontId="2"/>
  </si>
  <si>
    <t>０３０１１</t>
  </si>
  <si>
    <t>浜風町１</t>
    <phoneticPr fontId="2"/>
  </si>
  <si>
    <t>０．７</t>
  </si>
  <si>
    <t>０３０３１</t>
  </si>
  <si>
    <t>浜風町８</t>
    <phoneticPr fontId="2"/>
  </si>
  <si>
    <t>０３０３２</t>
  </si>
  <si>
    <t>浜風町２</t>
    <phoneticPr fontId="2"/>
  </si>
  <si>
    <t>０３０２１</t>
  </si>
  <si>
    <t>浜風町８</t>
    <phoneticPr fontId="2"/>
  </si>
  <si>
    <t>０３０３３</t>
  </si>
  <si>
    <t>浜風町７</t>
    <phoneticPr fontId="2"/>
  </si>
  <si>
    <t>０３０４１</t>
  </si>
  <si>
    <t>浜風町７</t>
    <phoneticPr fontId="2"/>
  </si>
  <si>
    <t>０３０５１</t>
  </si>
  <si>
    <t>０３０５２</t>
  </si>
  <si>
    <t>浜風町３</t>
    <phoneticPr fontId="2"/>
  </si>
  <si>
    <t>０３０５３</t>
  </si>
  <si>
    <t>浜風町６</t>
    <phoneticPr fontId="2"/>
  </si>
  <si>
    <t>０３０６１</t>
  </si>
  <si>
    <t>浜風町５</t>
    <phoneticPr fontId="2"/>
  </si>
  <si>
    <t>０３０５４</t>
  </si>
  <si>
    <t>Ｇライン</t>
    <phoneticPr fontId="2"/>
  </si>
  <si>
    <t>０３０７１</t>
  </si>
  <si>
    <t>新浜町４</t>
    <rPh sb="0" eb="2">
      <t>ニイハマ</t>
    </rPh>
    <rPh sb="2" eb="3">
      <t>マチ</t>
    </rPh>
    <phoneticPr fontId="2"/>
  </si>
  <si>
    <t>０３０７２</t>
  </si>
  <si>
    <t>新浜町４</t>
    <phoneticPr fontId="2"/>
  </si>
  <si>
    <t>新浜町４</t>
    <phoneticPr fontId="2"/>
  </si>
  <si>
    <t>０３０８１</t>
  </si>
  <si>
    <t>新浜町５</t>
    <phoneticPr fontId="2"/>
  </si>
  <si>
    <t>新浜町５</t>
    <phoneticPr fontId="2"/>
  </si>
  <si>
    <t>０３１３９</t>
  </si>
  <si>
    <t>新浜町２</t>
    <phoneticPr fontId="2"/>
  </si>
  <si>
    <t>新浜町２</t>
    <phoneticPr fontId="2"/>
  </si>
  <si>
    <t>１．５</t>
    <phoneticPr fontId="2"/>
  </si>
  <si>
    <t>１．５</t>
    <phoneticPr fontId="2"/>
  </si>
  <si>
    <t>０３１４９</t>
  </si>
  <si>
    <t>新浜町２</t>
    <phoneticPr fontId="2"/>
  </si>
  <si>
    <t>１．５</t>
    <phoneticPr fontId="2"/>
  </si>
  <si>
    <t>０３１５９</t>
  </si>
  <si>
    <t>０３１１１</t>
  </si>
  <si>
    <t>新浜町６</t>
    <phoneticPr fontId="2"/>
  </si>
  <si>
    <t>新浜町６</t>
    <phoneticPr fontId="2"/>
  </si>
  <si>
    <t>０．７</t>
    <phoneticPr fontId="2"/>
  </si>
  <si>
    <t>０３０９９</t>
  </si>
  <si>
    <t>浜風町３０</t>
    <rPh sb="0" eb="1">
      <t>ハマ</t>
    </rPh>
    <rPh sb="1" eb="2">
      <t>カゼ</t>
    </rPh>
    <phoneticPr fontId="2"/>
  </si>
  <si>
    <t>１．５</t>
    <phoneticPr fontId="2"/>
  </si>
  <si>
    <t>０３１１２</t>
  </si>
  <si>
    <t>新浜町７</t>
    <phoneticPr fontId="2"/>
  </si>
  <si>
    <t>０．７</t>
    <phoneticPr fontId="2"/>
  </si>
  <si>
    <t>０３１１３</t>
  </si>
  <si>
    <t>新浜町８</t>
    <phoneticPr fontId="2"/>
  </si>
  <si>
    <t>０３１０１</t>
  </si>
  <si>
    <t>新浜町７</t>
    <phoneticPr fontId="2"/>
  </si>
  <si>
    <t>４００系統</t>
    <rPh sb="3" eb="5">
      <t>ケイトウ</t>
    </rPh>
    <phoneticPr fontId="2"/>
  </si>
  <si>
    <t>０４０１９</t>
  </si>
  <si>
    <t>高浜町９－２</t>
    <phoneticPr fontId="2"/>
  </si>
  <si>
    <t>１．５</t>
    <phoneticPr fontId="2"/>
  </si>
  <si>
    <t>０４０２９</t>
  </si>
  <si>
    <t>高浜町９－１</t>
    <rPh sb="2" eb="3">
      <t>マチ</t>
    </rPh>
    <phoneticPr fontId="2"/>
  </si>
  <si>
    <t>１．５</t>
    <phoneticPr fontId="2"/>
  </si>
  <si>
    <t>０４０３９</t>
  </si>
  <si>
    <t>高浜町８－３</t>
    <phoneticPr fontId="2"/>
  </si>
  <si>
    <t>１．０</t>
    <phoneticPr fontId="2"/>
  </si>
  <si>
    <t>１．０</t>
    <phoneticPr fontId="2"/>
  </si>
  <si>
    <t>０４０４９</t>
  </si>
  <si>
    <t>高浜町８－２</t>
    <rPh sb="2" eb="3">
      <t>マチ</t>
    </rPh>
    <phoneticPr fontId="2"/>
  </si>
  <si>
    <t>１．０</t>
    <phoneticPr fontId="2"/>
  </si>
  <si>
    <t>５００系統</t>
    <phoneticPr fontId="2"/>
  </si>
  <si>
    <t>０５０１９</t>
  </si>
  <si>
    <t>高浜町８－１</t>
    <phoneticPr fontId="2"/>
  </si>
  <si>
    <t>１．０</t>
    <phoneticPr fontId="2"/>
  </si>
  <si>
    <t>０５０２９</t>
  </si>
  <si>
    <t>高浜町５－１</t>
    <phoneticPr fontId="2"/>
  </si>
  <si>
    <t>１．５</t>
    <phoneticPr fontId="2"/>
  </si>
  <si>
    <t>０５０３９</t>
  </si>
  <si>
    <t>高浜町５－２</t>
    <phoneticPr fontId="2"/>
  </si>
  <si>
    <t>１．５</t>
    <phoneticPr fontId="2"/>
  </si>
  <si>
    <t>０５０４９</t>
  </si>
  <si>
    <t>高浜町３－１</t>
    <phoneticPr fontId="2"/>
  </si>
  <si>
    <t>１．５</t>
  </si>
  <si>
    <t>０５０５９</t>
  </si>
  <si>
    <t>高浜町２－１</t>
    <phoneticPr fontId="2"/>
  </si>
  <si>
    <t>０５０６９</t>
  </si>
  <si>
    <t>高浜町２－２</t>
    <phoneticPr fontId="2"/>
  </si>
  <si>
    <t>０５０７９</t>
  </si>
  <si>
    <t>高浜町２－３</t>
    <phoneticPr fontId="2"/>
  </si>
  <si>
    <t>０５０８９</t>
  </si>
  <si>
    <t>高浜町４－２</t>
    <phoneticPr fontId="2"/>
  </si>
  <si>
    <t>０５０９９</t>
  </si>
  <si>
    <t>高浜町４－１</t>
    <phoneticPr fontId="2"/>
  </si>
  <si>
    <t>０５１３１</t>
  </si>
  <si>
    <t>新浜町１</t>
    <rPh sb="0" eb="2">
      <t>ニイハマ</t>
    </rPh>
    <rPh sb="2" eb="3">
      <t>マチ</t>
    </rPh>
    <phoneticPr fontId="2"/>
  </si>
  <si>
    <t>０．４</t>
    <phoneticPr fontId="2"/>
  </si>
  <si>
    <t>０．４</t>
    <phoneticPr fontId="2"/>
  </si>
  <si>
    <t>０５１４１</t>
  </si>
  <si>
    <t>０．７</t>
    <phoneticPr fontId="2"/>
  </si>
  <si>
    <t>６００系統</t>
    <phoneticPr fontId="2"/>
  </si>
  <si>
    <t>０６０１１</t>
  </si>
  <si>
    <t>浜風町１６</t>
    <rPh sb="0" eb="3">
      <t>ハマカゼチョウ</t>
    </rPh>
    <phoneticPr fontId="2"/>
  </si>
  <si>
    <t>０６０１２</t>
  </si>
  <si>
    <t>浜風町９</t>
    <phoneticPr fontId="2"/>
  </si>
  <si>
    <t>０．７</t>
    <phoneticPr fontId="2"/>
  </si>
  <si>
    <t>０６０２１</t>
  </si>
  <si>
    <t>浜風町１５</t>
    <phoneticPr fontId="2"/>
  </si>
  <si>
    <t>０６０３１</t>
  </si>
  <si>
    <t>浜風町１１</t>
    <phoneticPr fontId="2"/>
  </si>
  <si>
    <t>０６０４１</t>
  </si>
  <si>
    <t>浜風町１３</t>
    <phoneticPr fontId="2"/>
  </si>
  <si>
    <t>０６０５１</t>
  </si>
  <si>
    <t>浜風町１０</t>
    <phoneticPr fontId="2"/>
  </si>
  <si>
    <t>０．７</t>
    <phoneticPr fontId="2"/>
  </si>
  <si>
    <t>７００系統</t>
    <rPh sb="3" eb="5">
      <t>ケイトウ</t>
    </rPh>
    <phoneticPr fontId="2"/>
  </si>
  <si>
    <t>０７０１９</t>
  </si>
  <si>
    <t>高浜町７－１</t>
    <phoneticPr fontId="2"/>
  </si>
  <si>
    <t>０７０２９</t>
  </si>
  <si>
    <t>高浜町７－２</t>
    <phoneticPr fontId="2"/>
  </si>
  <si>
    <t>１．０</t>
    <phoneticPr fontId="2"/>
  </si>
  <si>
    <t>宮川西側</t>
    <rPh sb="2" eb="3">
      <t>ニシ</t>
    </rPh>
    <phoneticPr fontId="2"/>
  </si>
  <si>
    <t>８００系統</t>
    <phoneticPr fontId="2"/>
  </si>
  <si>
    <t>０８０１９</t>
  </si>
  <si>
    <t>若葉町４－１</t>
    <phoneticPr fontId="2"/>
  </si>
  <si>
    <t>１．５</t>
    <phoneticPr fontId="2"/>
  </si>
  <si>
    <t>０８０２９</t>
  </si>
  <si>
    <t>若葉町５－１</t>
    <phoneticPr fontId="2"/>
  </si>
  <si>
    <t>１．５</t>
    <phoneticPr fontId="2"/>
  </si>
  <si>
    <t>０８０３９</t>
  </si>
  <si>
    <t>若葉町５－２</t>
    <phoneticPr fontId="2"/>
  </si>
  <si>
    <t>０８０４９</t>
  </si>
  <si>
    <t>若葉町６－１</t>
    <phoneticPr fontId="2"/>
  </si>
  <si>
    <t>１．５</t>
    <phoneticPr fontId="2"/>
  </si>
  <si>
    <t>０８０５９</t>
  </si>
  <si>
    <t>若葉町６－２</t>
    <phoneticPr fontId="2"/>
  </si>
  <si>
    <t>１．５</t>
    <phoneticPr fontId="2"/>
  </si>
  <si>
    <t>０８０６９</t>
  </si>
  <si>
    <t>若葉町７－２</t>
    <phoneticPr fontId="2"/>
  </si>
  <si>
    <t>１．０</t>
    <phoneticPr fontId="2"/>
  </si>
  <si>
    <t>０８０７９</t>
  </si>
  <si>
    <t>若葉町７－３</t>
    <phoneticPr fontId="2"/>
  </si>
  <si>
    <t>１．０</t>
    <phoneticPr fontId="2"/>
  </si>
  <si>
    <t>９００系統</t>
    <rPh sb="3" eb="5">
      <t>ケイトウ</t>
    </rPh>
    <phoneticPr fontId="2"/>
  </si>
  <si>
    <t>０９０１９</t>
  </si>
  <si>
    <t>若葉町２－１</t>
    <phoneticPr fontId="2"/>
  </si>
  <si>
    <t>１．５</t>
    <phoneticPr fontId="2"/>
  </si>
  <si>
    <t>０９０２９</t>
  </si>
  <si>
    <t>若葉町２－２</t>
    <phoneticPr fontId="2"/>
  </si>
  <si>
    <t>１．５</t>
    <phoneticPr fontId="2"/>
  </si>
  <si>
    <t>１０００系統</t>
    <phoneticPr fontId="2"/>
  </si>
  <si>
    <t>１００１９</t>
  </si>
  <si>
    <t>若葉町４－２</t>
    <phoneticPr fontId="2"/>
  </si>
  <si>
    <t>１．５</t>
    <phoneticPr fontId="2"/>
  </si>
  <si>
    <t>１００２９</t>
  </si>
  <si>
    <t>若葉町７－１</t>
    <phoneticPr fontId="2"/>
  </si>
  <si>
    <t>１．０</t>
    <phoneticPr fontId="2"/>
  </si>
  <si>
    <t>１１００系統</t>
    <rPh sb="4" eb="6">
      <t>ケイトウ</t>
    </rPh>
    <phoneticPr fontId="2"/>
  </si>
  <si>
    <t>１１０１１</t>
  </si>
  <si>
    <t>緑町２</t>
    <rPh sb="0" eb="2">
      <t>ミドリチョウ</t>
    </rPh>
    <phoneticPr fontId="2"/>
  </si>
  <si>
    <t>０．７</t>
    <phoneticPr fontId="2"/>
  </si>
  <si>
    <t>１１０２１</t>
  </si>
  <si>
    <t>緑町１</t>
    <phoneticPr fontId="2"/>
  </si>
  <si>
    <t>緑町１</t>
    <phoneticPr fontId="2"/>
  </si>
  <si>
    <t>０．７</t>
    <phoneticPr fontId="2"/>
  </si>
  <si>
    <t>１１０３１</t>
  </si>
  <si>
    <t>緑町２</t>
    <phoneticPr fontId="2"/>
  </si>
  <si>
    <t>緑町２</t>
    <phoneticPr fontId="2"/>
  </si>
  <si>
    <t>１１０４１</t>
  </si>
  <si>
    <t>緑町３</t>
    <phoneticPr fontId="2"/>
  </si>
  <si>
    <t>緑町３</t>
    <phoneticPr fontId="2"/>
  </si>
  <si>
    <t>１１０５１</t>
  </si>
  <si>
    <t>緑町４</t>
    <phoneticPr fontId="2"/>
  </si>
  <si>
    <t>緑町４</t>
    <phoneticPr fontId="2"/>
  </si>
  <si>
    <t>１１０６１</t>
  </si>
  <si>
    <t>緑町５</t>
    <phoneticPr fontId="2"/>
  </si>
  <si>
    <t>１１０６２</t>
  </si>
  <si>
    <t>１１０６３</t>
  </si>
  <si>
    <t>潮見町８</t>
    <rPh sb="0" eb="2">
      <t>シオミ</t>
    </rPh>
    <rPh sb="2" eb="3">
      <t>チョウ</t>
    </rPh>
    <phoneticPr fontId="2"/>
  </si>
  <si>
    <t>１１０７１</t>
  </si>
  <si>
    <t>緑町７</t>
    <phoneticPr fontId="2"/>
  </si>
  <si>
    <t>緑町７</t>
    <phoneticPr fontId="2"/>
  </si>
  <si>
    <t>１１０８１</t>
  </si>
  <si>
    <t>緑町１０</t>
    <phoneticPr fontId="2"/>
  </si>
  <si>
    <t>緑町１０</t>
    <phoneticPr fontId="2"/>
  </si>
  <si>
    <t>１１０９１</t>
  </si>
  <si>
    <t>緑町６</t>
    <phoneticPr fontId="2"/>
  </si>
  <si>
    <t>緑町６</t>
    <phoneticPr fontId="2"/>
  </si>
  <si>
    <t>１１１０１</t>
  </si>
  <si>
    <t>緑町９</t>
    <phoneticPr fontId="2"/>
  </si>
  <si>
    <t>緑町９</t>
    <phoneticPr fontId="2"/>
  </si>
  <si>
    <t>１１１１１</t>
  </si>
  <si>
    <t>１１１２９</t>
  </si>
  <si>
    <t>緑町１</t>
    <phoneticPr fontId="2"/>
  </si>
  <si>
    <t>１．５</t>
    <phoneticPr fontId="2"/>
  </si>
  <si>
    <t>１１１３９</t>
  </si>
  <si>
    <t>１１１４９</t>
  </si>
  <si>
    <t>１２００系統</t>
    <rPh sb="4" eb="6">
      <t>ケイトウ</t>
    </rPh>
    <phoneticPr fontId="2"/>
  </si>
  <si>
    <t>１２０１１</t>
  </si>
  <si>
    <t>潮見町１</t>
    <rPh sb="0" eb="3">
      <t>シオミチョウ</t>
    </rPh>
    <phoneticPr fontId="2"/>
  </si>
  <si>
    <t>１２０２１</t>
  </si>
  <si>
    <t>潮見町２０</t>
    <rPh sb="0" eb="3">
      <t>シオミチョウ</t>
    </rPh>
    <phoneticPr fontId="2"/>
  </si>
  <si>
    <t>０．４</t>
    <phoneticPr fontId="2"/>
  </si>
  <si>
    <t>１２０３１</t>
  </si>
  <si>
    <t>潮見町４</t>
    <rPh sb="0" eb="3">
      <t>シオミチョウ</t>
    </rPh>
    <phoneticPr fontId="2"/>
  </si>
  <si>
    <t>０．７</t>
    <phoneticPr fontId="2"/>
  </si>
  <si>
    <t>１２０３２</t>
  </si>
  <si>
    <t>潮見町３</t>
    <rPh sb="0" eb="3">
      <t>シオミチョウ</t>
    </rPh>
    <phoneticPr fontId="2"/>
  </si>
  <si>
    <t>０．７</t>
    <phoneticPr fontId="2"/>
  </si>
  <si>
    <t>１２０４１</t>
  </si>
  <si>
    <t>１２０５１</t>
  </si>
  <si>
    <t>潮見町７</t>
    <rPh sb="0" eb="3">
      <t>シオミチョウ</t>
    </rPh>
    <phoneticPr fontId="2"/>
  </si>
  <si>
    <t>１２０６１</t>
  </si>
  <si>
    <t>潮見町５</t>
    <rPh sb="0" eb="3">
      <t>シオミチョウ</t>
    </rPh>
    <phoneticPr fontId="2"/>
  </si>
  <si>
    <t>１２０７１</t>
  </si>
  <si>
    <t>潮見町６</t>
    <rPh sb="0" eb="3">
      <t>シオミチョウ</t>
    </rPh>
    <phoneticPr fontId="2"/>
  </si>
  <si>
    <t>１２０８１</t>
  </si>
  <si>
    <t>潮見町１７</t>
    <rPh sb="0" eb="3">
      <t>シオミチョウ</t>
    </rPh>
    <phoneticPr fontId="2"/>
  </si>
  <si>
    <t>１２０８２</t>
  </si>
  <si>
    <t>潮見町１８</t>
    <rPh sb="0" eb="3">
      <t>シオミチョウ</t>
    </rPh>
    <phoneticPr fontId="2"/>
  </si>
  <si>
    <t>１２０９１</t>
  </si>
  <si>
    <t>潮見町２４</t>
    <rPh sb="0" eb="3">
      <t>シオミチョウ</t>
    </rPh>
    <phoneticPr fontId="2"/>
  </si>
  <si>
    <t>１２１０１</t>
  </si>
  <si>
    <t>１２１０２</t>
  </si>
  <si>
    <t>潮見町２６</t>
    <rPh sb="0" eb="3">
      <t>シオミチョウ</t>
    </rPh>
    <phoneticPr fontId="2"/>
  </si>
  <si>
    <t>１２１０３</t>
  </si>
  <si>
    <t>潮見町１３</t>
    <rPh sb="0" eb="3">
      <t>シオミチョウ</t>
    </rPh>
    <phoneticPr fontId="2"/>
  </si>
  <si>
    <t>１２１１１</t>
  </si>
  <si>
    <t>潮見町２７</t>
    <rPh sb="0" eb="3">
      <t>シオミチョウ</t>
    </rPh>
    <phoneticPr fontId="2"/>
  </si>
  <si>
    <t>１２１２１</t>
  </si>
  <si>
    <t>潮見町２８</t>
    <rPh sb="0" eb="3">
      <t>シオミチョウ</t>
    </rPh>
    <phoneticPr fontId="2"/>
  </si>
  <si>
    <t>１２１３１</t>
  </si>
  <si>
    <t>潮見町１２</t>
    <rPh sb="0" eb="3">
      <t>シオミチョウ</t>
    </rPh>
    <phoneticPr fontId="2"/>
  </si>
  <si>
    <t>１２１４１</t>
  </si>
  <si>
    <t>１２１４２</t>
  </si>
  <si>
    <t>潮見町３４</t>
    <rPh sb="0" eb="3">
      <t>シオミチョウ</t>
    </rPh>
    <phoneticPr fontId="2"/>
  </si>
  <si>
    <t>１２１４３</t>
  </si>
  <si>
    <t>潮見町３２</t>
    <rPh sb="0" eb="3">
      <t>シオミチョウ</t>
    </rPh>
    <phoneticPr fontId="2"/>
  </si>
  <si>
    <t>１２１４４</t>
  </si>
  <si>
    <t>潮見町３１</t>
    <rPh sb="0" eb="3">
      <t>シオミチョウ</t>
    </rPh>
    <phoneticPr fontId="2"/>
  </si>
  <si>
    <t>南芦屋浜</t>
    <rPh sb="0" eb="1">
      <t>ミナミ</t>
    </rPh>
    <rPh sb="1" eb="3">
      <t>アシヤ</t>
    </rPh>
    <rPh sb="3" eb="4">
      <t>ハマ</t>
    </rPh>
    <phoneticPr fontId="2"/>
  </si>
  <si>
    <t>３００３８</t>
  </si>
  <si>
    <t>陽光町７－１</t>
    <phoneticPr fontId="2"/>
  </si>
  <si>
    <t>３．０</t>
    <phoneticPr fontId="2"/>
  </si>
  <si>
    <t>３．０</t>
    <phoneticPr fontId="2"/>
  </si>
  <si>
    <t>３００４８</t>
  </si>
  <si>
    <t>陽光町７</t>
    <phoneticPr fontId="2"/>
  </si>
  <si>
    <t>３００５８</t>
  </si>
  <si>
    <t>陽光町4</t>
    <phoneticPr fontId="2"/>
  </si>
  <si>
    <t>３００６８</t>
  </si>
  <si>
    <t>陽光町６－３</t>
    <phoneticPr fontId="2"/>
  </si>
  <si>
    <t>３．０</t>
    <phoneticPr fontId="2"/>
  </si>
  <si>
    <t>３００７８</t>
  </si>
  <si>
    <t>陽光町６－２</t>
    <phoneticPr fontId="2"/>
  </si>
  <si>
    <t>３００８８</t>
  </si>
  <si>
    <t>陽光町６－１</t>
    <phoneticPr fontId="2"/>
  </si>
  <si>
    <t>３００９８</t>
  </si>
  <si>
    <t>陽光町６－６</t>
    <phoneticPr fontId="2"/>
  </si>
  <si>
    <t>３０１０８</t>
  </si>
  <si>
    <t>陽光町６－５</t>
    <phoneticPr fontId="2"/>
  </si>
  <si>
    <t>３．０</t>
  </si>
  <si>
    <t>３０１１８</t>
  </si>
  <si>
    <t>陽光町６－４</t>
    <phoneticPr fontId="2"/>
  </si>
  <si>
    <t>３０１２８</t>
  </si>
  <si>
    <t>陽光町５－３</t>
    <phoneticPr fontId="2"/>
  </si>
  <si>
    <t>３０１３８</t>
  </si>
  <si>
    <t>陽光町５－２</t>
    <phoneticPr fontId="2"/>
  </si>
  <si>
    <t>３０１４８</t>
  </si>
  <si>
    <t>陽光町４</t>
    <phoneticPr fontId="2"/>
  </si>
  <si>
    <t>３０１５８</t>
  </si>
  <si>
    <t>陽光町５－１</t>
    <phoneticPr fontId="2"/>
  </si>
  <si>
    <t>３．０</t>
    <phoneticPr fontId="2"/>
  </si>
  <si>
    <t>３０１６８</t>
  </si>
  <si>
    <t>陽光町５－４</t>
    <phoneticPr fontId="2"/>
  </si>
  <si>
    <t>３０１７８</t>
  </si>
  <si>
    <t>陽光町５－５</t>
    <phoneticPr fontId="2"/>
  </si>
  <si>
    <t>３０１８８</t>
  </si>
  <si>
    <t>陽光町５－６</t>
    <phoneticPr fontId="2"/>
  </si>
  <si>
    <t>３２０１８</t>
  </si>
  <si>
    <t>海洋町５</t>
    <phoneticPr fontId="2"/>
  </si>
  <si>
    <t>３２０２８</t>
  </si>
  <si>
    <t>南浜町８・９</t>
    <phoneticPr fontId="2"/>
  </si>
  <si>
    <t>１．０</t>
    <phoneticPr fontId="2"/>
  </si>
  <si>
    <t>３２０３８</t>
  </si>
  <si>
    <t>南浜町７・９</t>
    <phoneticPr fontId="2"/>
  </si>
  <si>
    <t>３２０４８</t>
  </si>
  <si>
    <t>南浜町２・３・４</t>
    <phoneticPr fontId="2"/>
  </si>
  <si>
    <t>３２０５８</t>
  </si>
  <si>
    <t>南浜町２・３・４</t>
    <phoneticPr fontId="2"/>
  </si>
  <si>
    <t>１．５</t>
    <phoneticPr fontId="2"/>
  </si>
  <si>
    <t>３２０７８</t>
  </si>
  <si>
    <t>南浜町１</t>
    <phoneticPr fontId="2"/>
  </si>
  <si>
    <t>３．０</t>
    <phoneticPr fontId="2"/>
  </si>
  <si>
    <t>３３０１８</t>
  </si>
  <si>
    <t>海洋町４</t>
    <rPh sb="0" eb="3">
      <t>カイヨウチョウ</t>
    </rPh>
    <phoneticPr fontId="2"/>
  </si>
  <si>
    <t>１．０</t>
    <phoneticPr fontId="2"/>
  </si>
  <si>
    <t>３３０３８</t>
  </si>
  <si>
    <t>陽光町３</t>
    <phoneticPr fontId="2"/>
  </si>
  <si>
    <t>３３０４８</t>
  </si>
  <si>
    <t>陽光町３</t>
    <phoneticPr fontId="2"/>
  </si>
  <si>
    <t>１．０</t>
  </si>
  <si>
    <t>３３０５８</t>
  </si>
  <si>
    <t>海洋町２・３</t>
    <phoneticPr fontId="2"/>
  </si>
  <si>
    <t>３３０６８</t>
  </si>
  <si>
    <t>３３０９８</t>
  </si>
  <si>
    <t>陽光町２</t>
    <phoneticPr fontId="2"/>
  </si>
  <si>
    <t>３３１０８</t>
  </si>
  <si>
    <t>陽光町１</t>
    <phoneticPr fontId="2"/>
  </si>
  <si>
    <t>３．０</t>
    <phoneticPr fontId="2"/>
  </si>
  <si>
    <t>３３１１８</t>
  </si>
  <si>
    <t>海洋町１</t>
    <rPh sb="0" eb="3">
      <t>カイヨウチョウ</t>
    </rPh>
    <phoneticPr fontId="2"/>
  </si>
  <si>
    <t>３３１２８</t>
  </si>
  <si>
    <t>陽光町１</t>
    <phoneticPr fontId="2"/>
  </si>
  <si>
    <t>合計</t>
    <rPh sb="0" eb="2">
      <t>ゴウケイ</t>
    </rPh>
    <phoneticPr fontId="2"/>
  </si>
  <si>
    <t>芦屋浜合計</t>
    <rPh sb="0" eb="3">
      <t>アシヤハマ</t>
    </rPh>
    <rPh sb="3" eb="5">
      <t>ゴウケイ</t>
    </rPh>
    <phoneticPr fontId="2"/>
  </si>
  <si>
    <t>南芦屋合計</t>
    <rPh sb="0" eb="1">
      <t>ミナミ</t>
    </rPh>
    <rPh sb="1" eb="3">
      <t>アシヤ</t>
    </rPh>
    <rPh sb="3" eb="5">
      <t>ゴウケイ</t>
    </rPh>
    <phoneticPr fontId="2"/>
  </si>
  <si>
    <t>総合計</t>
    <rPh sb="0" eb="3">
      <t>ソウゴウケイ</t>
    </rPh>
    <phoneticPr fontId="2"/>
  </si>
  <si>
    <t>日</t>
  </si>
  <si>
    <t>月</t>
  </si>
  <si>
    <t>火</t>
  </si>
  <si>
    <t>水</t>
  </si>
  <si>
    <t>木</t>
  </si>
  <si>
    <t>金</t>
  </si>
  <si>
    <t>土</t>
  </si>
  <si>
    <t>稼働率</t>
  </si>
  <si>
    <t>稼働率</t>
    <rPh sb="0" eb="2">
      <t>カドウ</t>
    </rPh>
    <rPh sb="2" eb="3">
      <t>リツ</t>
    </rPh>
    <phoneticPr fontId="2"/>
  </si>
  <si>
    <t>8月</t>
    <rPh sb="1" eb="2">
      <t>ガツ</t>
    </rPh>
    <phoneticPr fontId="2"/>
  </si>
  <si>
    <t>9月</t>
    <rPh sb="1" eb="2">
      <t>ガツ</t>
    </rPh>
    <phoneticPr fontId="2"/>
  </si>
  <si>
    <t>停止日数</t>
    <rPh sb="0" eb="2">
      <t>テイシ</t>
    </rPh>
    <rPh sb="2" eb="4">
      <t>ニッスウ</t>
    </rPh>
    <phoneticPr fontId="2"/>
  </si>
  <si>
    <t>１月</t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</si>
  <si>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</si>
  <si>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</si>
  <si>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</si>
  <si>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</si>
  <si>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</si>
  <si>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</si>
  <si>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</si>
  <si>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</si>
  <si>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</si>
  <si>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</si>
  <si>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</si>
  <si>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停止日</t>
    <rPh sb="0" eb="2">
      <t>テイシ</t>
    </rPh>
    <rPh sb="2" eb="3">
      <t>ビ</t>
    </rPh>
    <phoneticPr fontId="2"/>
  </si>
  <si>
    <t>7月</t>
    <rPh sb="1" eb="2">
      <t>ガツ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</si>
  <si>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</si>
  <si>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</si>
  <si>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1月</t>
    <rPh sb="1" eb="2">
      <t>ガツ</t>
    </rPh>
    <phoneticPr fontId="2"/>
  </si>
  <si>
    <t>2月</t>
    <rPh sb="1" eb="2">
      <t>ガツ</t>
    </rPh>
    <phoneticPr fontId="2"/>
  </si>
  <si>
    <t>3月</t>
    <rPh sb="1" eb="2">
      <t>ガツ</t>
    </rPh>
    <phoneticPr fontId="2"/>
  </si>
  <si>
    <t>5月</t>
    <rPh sb="1" eb="2">
      <t>ガツ</t>
    </rPh>
    <phoneticPr fontId="2"/>
  </si>
  <si>
    <t>6月</t>
    <rPh sb="1" eb="2">
      <t>ガツ</t>
    </rPh>
    <phoneticPr fontId="2"/>
  </si>
  <si>
    <r>
      <t>3</t>
    </r>
    <r>
      <rPr>
        <sz val="11"/>
        <rFont val="ＭＳ Ｐゴシック"/>
        <family val="3"/>
        <charset val="128"/>
      </rPr>
      <t>1*</t>
    </r>
    <phoneticPr fontId="2"/>
  </si>
  <si>
    <t>年間稼働率</t>
    <rPh sb="0" eb="2">
      <t>ネンカン</t>
    </rPh>
    <rPh sb="2" eb="4">
      <t>カドウ</t>
    </rPh>
    <rPh sb="4" eb="5">
      <t>リツ</t>
    </rPh>
    <phoneticPr fontId="2"/>
  </si>
  <si>
    <t>年間停止日数</t>
    <rPh sb="0" eb="2">
      <t>ネンカン</t>
    </rPh>
    <rPh sb="2" eb="4">
      <t>テイシ</t>
    </rPh>
    <rPh sb="4" eb="6">
      <t>ニッスウ</t>
    </rPh>
    <phoneticPr fontId="2"/>
  </si>
  <si>
    <t>４月</t>
    <rPh sb="1" eb="2">
      <t>ガツ</t>
    </rPh>
    <phoneticPr fontId="2"/>
  </si>
  <si>
    <t>（年間投入口閉鎖期間）</t>
    <rPh sb="1" eb="3">
      <t>ネンカン</t>
    </rPh>
    <rPh sb="3" eb="6">
      <t>トウニュウグチ</t>
    </rPh>
    <rPh sb="6" eb="8">
      <t>ヘイサ</t>
    </rPh>
    <rPh sb="8" eb="10">
      <t>キカン</t>
    </rPh>
    <phoneticPr fontId="2"/>
  </si>
  <si>
    <t>月別稼働率</t>
    <rPh sb="0" eb="2">
      <t>ツキベツ</t>
    </rPh>
    <rPh sb="2" eb="5">
      <t>カドウリツ</t>
    </rPh>
    <phoneticPr fontId="2"/>
  </si>
  <si>
    <t>累積稼働率</t>
    <rPh sb="0" eb="2">
      <t>ルイセキ</t>
    </rPh>
    <rPh sb="2" eb="5">
      <t>カドウリツ</t>
    </rPh>
    <phoneticPr fontId="2"/>
  </si>
  <si>
    <t>10月</t>
    <rPh sb="2" eb="3">
      <t>ガツ</t>
    </rPh>
    <phoneticPr fontId="2"/>
  </si>
  <si>
    <t>2021年度</t>
    <rPh sb="4" eb="6">
      <t>ネンド</t>
    </rPh>
    <phoneticPr fontId="2"/>
  </si>
  <si>
    <t>☓</t>
    <phoneticPr fontId="2"/>
  </si>
  <si>
    <t xml:space="preserve">jiltuseki </t>
    <phoneticPr fontId="2"/>
  </si>
  <si>
    <t>月</t>
    <rPh sb="0" eb="1">
      <t>ゲツ</t>
    </rPh>
    <phoneticPr fontId="2"/>
  </si>
  <si>
    <t>火</t>
    <rPh sb="0" eb="1">
      <t>カ</t>
    </rPh>
    <phoneticPr fontId="2"/>
  </si>
  <si>
    <t>金</t>
    <rPh sb="0" eb="1">
      <t>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</si>
</sst>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General&quot;日&quot;"/>
    <numFmt numFmtId="178" formatCode="0.0&quot;日&quot;"/>
  </numFmts>
  <fonts count="7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MS UI Gothic"/>
      <family val="3"/>
      <charset val="128"/>
    </font>
    <font>
      <sz val="20"/>
      <name val="Arial Black"/>
      <family val="2"/>
    </font>
    <font>
      <sz val="11"/>
      <color theme="0"/>
      <name val="ＭＳ Ｐゴシック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0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1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0" fontId="0" fillId="0" borderId="8" xfId="0" applyBorder="1" applyAlignment="1">
      <alignment vertical="center"/>
    </xf>
    <xf numFmtId="49" fontId="0" fillId="0" borderId="8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vertical="center"/>
    </xf>
    <xf numFmtId="49" fontId="0" fillId="0" borderId="14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0" fontId="0" fillId="0" borderId="19" xfId="0" applyBorder="1" applyAlignment="1">
      <alignment vertical="center"/>
    </xf>
    <xf numFmtId="49" fontId="0" fillId="0" borderId="19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0" fontId="0" fillId="0" borderId="22" xfId="0" applyBorder="1" applyAlignment="1">
      <alignment vertical="center"/>
    </xf>
    <xf numFmtId="49" fontId="0" fillId="0" borderId="22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vertical="center"/>
    </xf>
    <xf numFmtId="49" fontId="0" fillId="0" borderId="25" xfId="0" applyNumberFormat="1" applyBorder="1" applyAlignment="1">
      <alignment horizontal="center" vertical="center"/>
    </xf>
    <xf numFmtId="0" fontId="0" fillId="0" borderId="15" xfId="0" applyBorder="1" applyAlignment="1">
      <alignment vertical="center"/>
    </xf>
    <xf numFmtId="49" fontId="0" fillId="0" borderId="29" xfId="0" applyNumberFormat="1" applyBorder="1" applyAlignment="1">
      <alignment horizontal="center" vertical="center"/>
    </xf>
    <xf numFmtId="0" fontId="0" fillId="0" borderId="20" xfId="0" applyBorder="1" applyAlignment="1">
      <alignment vertical="center"/>
    </xf>
    <xf numFmtId="49" fontId="0" fillId="0" borderId="30" xfId="0" applyNumberFormat="1" applyBorder="1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0" fillId="0" borderId="32" xfId="0" applyNumberForma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27" xfId="0" applyBorder="1" applyAlignment="1">
      <alignment vertical="center"/>
    </xf>
    <xf numFmtId="49" fontId="0" fillId="0" borderId="15" xfId="0" applyNumberFormat="1" applyBorder="1" applyAlignment="1">
      <alignment horizontal="center" vertical="center"/>
    </xf>
    <xf numFmtId="49" fontId="0" fillId="0" borderId="34" xfId="0" applyNumberForma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36" xfId="0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23" xfId="0" applyBorder="1" applyAlignment="1">
      <alignment horizontal="center"/>
    </xf>
    <xf numFmtId="49" fontId="0" fillId="0" borderId="20" xfId="0" applyNumberFormat="1" applyBorder="1" applyAlignment="1">
      <alignment horizontal="center" vertical="center"/>
    </xf>
    <xf numFmtId="0" fontId="0" fillId="2" borderId="42" xfId="0" applyFill="1" applyBorder="1"/>
    <xf numFmtId="0" fontId="0" fillId="2" borderId="44" xfId="0" applyFill="1" applyBorder="1"/>
    <xf numFmtId="49" fontId="0" fillId="2" borderId="42" xfId="0" applyNumberFormat="1" applyFill="1" applyBorder="1" applyAlignment="1">
      <alignment horizontal="center" vertical="center"/>
    </xf>
    <xf numFmtId="0" fontId="0" fillId="2" borderId="46" xfId="0" applyFill="1" applyBorder="1"/>
    <xf numFmtId="0" fontId="0" fillId="2" borderId="48" xfId="0" applyFill="1" applyBorder="1"/>
    <xf numFmtId="0" fontId="0" fillId="2" borderId="1" xfId="0" applyFill="1" applyBorder="1"/>
    <xf numFmtId="49" fontId="0" fillId="3" borderId="42" xfId="0" applyNumberFormat="1" applyFill="1" applyBorder="1" applyAlignment="1">
      <alignment horizontal="center" vertical="center"/>
    </xf>
    <xf numFmtId="0" fontId="0" fillId="3" borderId="46" xfId="0" applyFill="1" applyBorder="1"/>
    <xf numFmtId="0" fontId="0" fillId="3" borderId="48" xfId="0" applyFill="1" applyBorder="1"/>
    <xf numFmtId="49" fontId="0" fillId="4" borderId="42" xfId="0" applyNumberFormat="1" applyFill="1" applyBorder="1" applyAlignment="1">
      <alignment horizontal="center" vertical="center"/>
    </xf>
    <xf numFmtId="0" fontId="0" fillId="4" borderId="46" xfId="0" applyFill="1" applyBorder="1"/>
    <xf numFmtId="0" fontId="0" fillId="2" borderId="57" xfId="0" applyFill="1" applyBorder="1"/>
    <xf numFmtId="0" fontId="0" fillId="0" borderId="16" xfId="0" applyBorder="1"/>
    <xf numFmtId="0" fontId="0" fillId="0" borderId="35" xfId="0" applyBorder="1" applyAlignment="1">
      <alignment horizontal="center" vertical="center"/>
    </xf>
    <xf numFmtId="0" fontId="3" fillId="0" borderId="0" xfId="0" applyFont="1"/>
    <xf numFmtId="0" fontId="3" fillId="0" borderId="37" xfId="0" applyFont="1" applyBorder="1" applyAlignment="1">
      <alignment horizontal="center"/>
    </xf>
    <xf numFmtId="9" fontId="3" fillId="5" borderId="42" xfId="1" applyFont="1" applyFill="1" applyBorder="1" applyAlignment="1">
      <alignment horizontal="center"/>
    </xf>
    <xf numFmtId="9" fontId="3" fillId="5" borderId="62" xfId="1" applyFont="1" applyFill="1" applyBorder="1" applyAlignment="1">
      <alignment horizontal="center"/>
    </xf>
    <xf numFmtId="49" fontId="0" fillId="2" borderId="59" xfId="0" applyNumberFormat="1" applyFill="1" applyBorder="1" applyAlignment="1">
      <alignment horizontal="center" vertical="center"/>
    </xf>
    <xf numFmtId="9" fontId="3" fillId="5" borderId="43" xfId="1" applyFont="1" applyFill="1" applyBorder="1" applyAlignment="1">
      <alignment horizontal="center"/>
    </xf>
    <xf numFmtId="9" fontId="3" fillId="5" borderId="44" xfId="1" applyFont="1" applyFill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3" fillId="0" borderId="52" xfId="0" applyFont="1" applyBorder="1" applyAlignment="1">
      <alignment horizontal="center"/>
    </xf>
    <xf numFmtId="9" fontId="0" fillId="0" borderId="0" xfId="0" applyNumberFormat="1"/>
    <xf numFmtId="0" fontId="3" fillId="0" borderId="22" xfId="0" applyFont="1" applyBorder="1" applyAlignment="1">
      <alignment horizontal="center"/>
    </xf>
    <xf numFmtId="0" fontId="3" fillId="0" borderId="51" xfId="0" applyFont="1" applyBorder="1" applyAlignment="1">
      <alignment horizontal="center"/>
    </xf>
    <xf numFmtId="9" fontId="0" fillId="0" borderId="35" xfId="1" applyFont="1" applyBorder="1"/>
    <xf numFmtId="9" fontId="0" fillId="0" borderId="16" xfId="1" applyFont="1" applyBorder="1"/>
    <xf numFmtId="0" fontId="0" fillId="0" borderId="57" xfId="0" applyBorder="1" applyAlignment="1">
      <alignment horizontal="center"/>
    </xf>
    <xf numFmtId="9" fontId="0" fillId="0" borderId="23" xfId="1" applyFont="1" applyBorder="1"/>
    <xf numFmtId="9" fontId="3" fillId="5" borderId="57" xfId="1" applyFont="1" applyFill="1" applyBorder="1" applyAlignment="1">
      <alignment horizontal="center"/>
    </xf>
    <xf numFmtId="9" fontId="0" fillId="3" borderId="48" xfId="1" applyFont="1" applyFill="1" applyBorder="1"/>
    <xf numFmtId="9" fontId="0" fillId="3" borderId="1" xfId="1" applyFont="1" applyFill="1" applyBorder="1"/>
    <xf numFmtId="9" fontId="3" fillId="5" borderId="4" xfId="1" applyFont="1" applyFill="1" applyBorder="1" applyAlignment="1">
      <alignment horizontal="center"/>
    </xf>
    <xf numFmtId="9" fontId="0" fillId="3" borderId="42" xfId="1" applyFont="1" applyFill="1" applyBorder="1"/>
    <xf numFmtId="9" fontId="0" fillId="3" borderId="43" xfId="1" applyFont="1" applyFill="1" applyBorder="1"/>
    <xf numFmtId="9" fontId="0" fillId="3" borderId="44" xfId="1" applyFont="1" applyFill="1" applyBorder="1"/>
    <xf numFmtId="0" fontId="3" fillId="0" borderId="21" xfId="0" applyFont="1" applyBorder="1" applyAlignment="1">
      <alignment horizontal="center"/>
    </xf>
    <xf numFmtId="0" fontId="3" fillId="0" borderId="66" xfId="0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9" fontId="3" fillId="5" borderId="50" xfId="1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177" fontId="0" fillId="0" borderId="15" xfId="0" applyNumberFormat="1" applyBorder="1"/>
    <xf numFmtId="0" fontId="3" fillId="0" borderId="26" xfId="0" applyFont="1" applyBorder="1" applyAlignment="1">
      <alignment horizontal="center"/>
    </xf>
    <xf numFmtId="177" fontId="0" fillId="0" borderId="37" xfId="0" applyNumberFormat="1" applyBorder="1"/>
    <xf numFmtId="9" fontId="0" fillId="0" borderId="10" xfId="1" applyFont="1" applyBorder="1"/>
    <xf numFmtId="177" fontId="0" fillId="0" borderId="45" xfId="0" applyNumberFormat="1" applyBorder="1"/>
    <xf numFmtId="9" fontId="0" fillId="0" borderId="13" xfId="1" applyFont="1" applyBorder="1"/>
    <xf numFmtId="177" fontId="0" fillId="0" borderId="9" xfId="0" applyNumberFormat="1" applyBorder="1"/>
    <xf numFmtId="9" fontId="0" fillId="0" borderId="17" xfId="1" applyFont="1" applyBorder="1"/>
    <xf numFmtId="177" fontId="0" fillId="0" borderId="18" xfId="0" applyNumberFormat="1" applyBorder="1"/>
    <xf numFmtId="177" fontId="0" fillId="0" borderId="28" xfId="0" applyNumberFormat="1" applyBorder="1"/>
    <xf numFmtId="177" fontId="0" fillId="5" borderId="44" xfId="0" applyNumberFormat="1" applyFill="1" applyBorder="1"/>
    <xf numFmtId="177" fontId="0" fillId="0" borderId="26" xfId="0" applyNumberFormat="1" applyBorder="1"/>
    <xf numFmtId="177" fontId="0" fillId="3" borderId="1" xfId="1" applyNumberFormat="1" applyFont="1" applyFill="1" applyBorder="1"/>
    <xf numFmtId="177" fontId="0" fillId="5" borderId="1" xfId="0" applyNumberFormat="1" applyFill="1" applyBorder="1"/>
    <xf numFmtId="176" fontId="0" fillId="5" borderId="42" xfId="1" applyNumberFormat="1" applyFont="1" applyFill="1" applyBorder="1" applyAlignment="1">
      <alignment horizontal="right"/>
    </xf>
    <xf numFmtId="176" fontId="0" fillId="3" borderId="1" xfId="1" applyNumberFormat="1" applyFont="1" applyFill="1" applyBorder="1" applyAlignment="1">
      <alignment horizontal="right"/>
    </xf>
    <xf numFmtId="9" fontId="0" fillId="3" borderId="1" xfId="1" applyFont="1" applyFill="1" applyBorder="1" applyAlignment="1">
      <alignment horizontal="right"/>
    </xf>
    <xf numFmtId="176" fontId="0" fillId="5" borderId="59" xfId="1" applyNumberFormat="1" applyFont="1" applyFill="1" applyBorder="1" applyAlignment="1">
      <alignment horizontal="right"/>
    </xf>
    <xf numFmtId="49" fontId="0" fillId="0" borderId="45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3" fillId="0" borderId="40" xfId="0" applyFont="1" applyBorder="1" applyAlignment="1">
      <alignment horizontal="center"/>
    </xf>
    <xf numFmtId="49" fontId="0" fillId="0" borderId="18" xfId="0" applyNumberFormat="1" applyBorder="1" applyAlignment="1">
      <alignment horizontal="center" vertical="center"/>
    </xf>
    <xf numFmtId="176" fontId="0" fillId="5" borderId="72" xfId="1" applyNumberFormat="1" applyFont="1" applyFill="1" applyBorder="1" applyAlignment="1">
      <alignment horizontal="right"/>
    </xf>
    <xf numFmtId="177" fontId="0" fillId="0" borderId="65" xfId="0" applyNumberFormat="1" applyBorder="1"/>
    <xf numFmtId="177" fontId="0" fillId="0" borderId="68" xfId="0" applyNumberFormat="1" applyBorder="1"/>
    <xf numFmtId="177" fontId="0" fillId="0" borderId="70" xfId="0" applyNumberFormat="1" applyBorder="1"/>
    <xf numFmtId="176" fontId="0" fillId="5" borderId="39" xfId="1" applyNumberFormat="1" applyFont="1" applyFill="1" applyBorder="1" applyAlignment="1">
      <alignment horizontal="right"/>
    </xf>
    <xf numFmtId="177" fontId="0" fillId="0" borderId="69" xfId="0" applyNumberFormat="1" applyBorder="1"/>
    <xf numFmtId="9" fontId="3" fillId="5" borderId="49" xfId="1" applyFont="1" applyFill="1" applyBorder="1" applyAlignment="1">
      <alignment horizontal="center"/>
    </xf>
    <xf numFmtId="9" fontId="3" fillId="5" borderId="51" xfId="1" applyFont="1" applyFill="1" applyBorder="1" applyAlignment="1">
      <alignment horizontal="center"/>
    </xf>
    <xf numFmtId="9" fontId="3" fillId="5" borderId="29" xfId="1" applyFont="1" applyFill="1" applyBorder="1" applyAlignment="1">
      <alignment horizontal="center"/>
    </xf>
    <xf numFmtId="9" fontId="3" fillId="5" borderId="52" xfId="1" applyFont="1" applyFill="1" applyBorder="1" applyAlignment="1">
      <alignment horizontal="center"/>
    </xf>
    <xf numFmtId="9" fontId="3" fillId="5" borderId="53" xfId="1" applyFont="1" applyFill="1" applyBorder="1" applyAlignment="1">
      <alignment horizontal="center"/>
    </xf>
    <xf numFmtId="9" fontId="3" fillId="5" borderId="55" xfId="1" applyFont="1" applyFill="1" applyBorder="1" applyAlignment="1">
      <alignment horizontal="center"/>
    </xf>
    <xf numFmtId="49" fontId="0" fillId="0" borderId="38" xfId="0" applyNumberFormat="1" applyBorder="1" applyAlignment="1">
      <alignment horizontal="center" vertical="center"/>
    </xf>
    <xf numFmtId="49" fontId="0" fillId="0" borderId="28" xfId="0" applyNumberFormat="1" applyBorder="1" applyAlignment="1">
      <alignment horizontal="center" vertical="center"/>
    </xf>
    <xf numFmtId="49" fontId="0" fillId="0" borderId="56" xfId="0" applyNumberFormat="1" applyBorder="1" applyAlignment="1">
      <alignment horizontal="center" vertical="center"/>
    </xf>
    <xf numFmtId="177" fontId="0" fillId="0" borderId="38" xfId="0" applyNumberFormat="1" applyBorder="1"/>
    <xf numFmtId="176" fontId="0" fillId="5" borderId="1" xfId="1" applyNumberFormat="1" applyFont="1" applyFill="1" applyBorder="1" applyAlignment="1">
      <alignment horizontal="right"/>
    </xf>
    <xf numFmtId="49" fontId="0" fillId="0" borderId="54" xfId="0" applyNumberFormat="1" applyBorder="1" applyAlignment="1">
      <alignment horizontal="center" vertical="center"/>
    </xf>
    <xf numFmtId="9" fontId="3" fillId="5" borderId="56" xfId="1" applyFont="1" applyFill="1" applyBorder="1" applyAlignment="1">
      <alignment horizontal="center"/>
    </xf>
    <xf numFmtId="9" fontId="0" fillId="0" borderId="16" xfId="1" applyFont="1" applyBorder="1" applyAlignment="1">
      <alignment horizontal="right"/>
    </xf>
    <xf numFmtId="9" fontId="0" fillId="0" borderId="11" xfId="1" applyFont="1" applyBorder="1" applyAlignment="1">
      <alignment horizontal="right"/>
    </xf>
    <xf numFmtId="9" fontId="0" fillId="0" borderId="60" xfId="1" applyFont="1" applyBorder="1" applyAlignment="1">
      <alignment horizontal="right"/>
    </xf>
    <xf numFmtId="176" fontId="5" fillId="6" borderId="29" xfId="0" applyNumberFormat="1" applyFont="1" applyFill="1" applyBorder="1" applyAlignment="1">
      <alignment horizontal="center" vertical="center"/>
    </xf>
    <xf numFmtId="177" fontId="5" fillId="6" borderId="1" xfId="0" applyNumberFormat="1" applyFont="1" applyFill="1" applyBorder="1" applyAlignment="1">
      <alignment horizontal="center" vertical="center"/>
    </xf>
    <xf numFmtId="0" fontId="3" fillId="0" borderId="62" xfId="0" applyFont="1" applyBorder="1" applyAlignment="1">
      <alignment horizontal="center"/>
    </xf>
    <xf numFmtId="0" fontId="0" fillId="6" borderId="17" xfId="0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0" fillId="6" borderId="24" xfId="0" applyFill="1" applyBorder="1" applyAlignment="1">
      <alignment horizontal="center" vertical="center"/>
    </xf>
    <xf numFmtId="0" fontId="3" fillId="6" borderId="28" xfId="0" applyFont="1" applyFill="1" applyBorder="1" applyAlignment="1">
      <alignment horizontal="center" vertical="center"/>
    </xf>
    <xf numFmtId="0" fontId="0" fillId="6" borderId="41" xfId="0" applyFill="1" applyBorder="1" applyAlignment="1">
      <alignment horizontal="center" vertical="center"/>
    </xf>
    <xf numFmtId="9" fontId="0" fillId="0" borderId="10" xfId="0" applyNumberFormat="1" applyBorder="1" applyAlignment="1">
      <alignment horizontal="center" vertical="center"/>
    </xf>
    <xf numFmtId="9" fontId="0" fillId="0" borderId="30" xfId="1" applyFont="1" applyBorder="1" applyProtection="1"/>
    <xf numFmtId="177" fontId="0" fillId="0" borderId="8" xfId="0" applyNumberFormat="1" applyBorder="1"/>
    <xf numFmtId="9" fontId="0" fillId="0" borderId="30" xfId="1" applyFont="1" applyBorder="1" applyAlignment="1" applyProtection="1">
      <alignment horizontal="center"/>
    </xf>
    <xf numFmtId="177" fontId="0" fillId="0" borderId="8" xfId="0" applyNumberFormat="1" applyBorder="1" applyAlignment="1">
      <alignment horizontal="center"/>
    </xf>
    <xf numFmtId="9" fontId="0" fillId="0" borderId="22" xfId="1" applyFont="1" applyBorder="1" applyAlignment="1" applyProtection="1">
      <alignment horizontal="center"/>
    </xf>
    <xf numFmtId="177" fontId="0" fillId="0" borderId="37" xfId="0" applyNumberFormat="1" applyBorder="1" applyAlignment="1">
      <alignment horizontal="center"/>
    </xf>
    <xf numFmtId="176" fontId="0" fillId="0" borderId="35" xfId="1" applyNumberFormat="1" applyFont="1" applyBorder="1" applyProtection="1"/>
    <xf numFmtId="9" fontId="0" fillId="0" borderId="21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31" xfId="1" applyFont="1" applyBorder="1" applyProtection="1"/>
    <xf numFmtId="177" fontId="0" fillId="0" borderId="14" xfId="0" applyNumberFormat="1" applyBorder="1"/>
    <xf numFmtId="9" fontId="0" fillId="0" borderId="31" xfId="1" applyFont="1" applyBorder="1" applyAlignment="1" applyProtection="1">
      <alignment horizontal="center"/>
    </xf>
    <xf numFmtId="177" fontId="0" fillId="0" borderId="14" xfId="0" applyNumberFormat="1" applyBorder="1" applyAlignment="1">
      <alignment horizontal="center"/>
    </xf>
    <xf numFmtId="9" fontId="0" fillId="0" borderId="14" xfId="1" applyFont="1" applyBorder="1" applyAlignment="1" applyProtection="1">
      <alignment horizontal="center"/>
    </xf>
    <xf numFmtId="177" fontId="0" fillId="0" borderId="15" xfId="0" applyNumberFormat="1" applyBorder="1" applyAlignment="1">
      <alignment horizontal="center"/>
    </xf>
    <xf numFmtId="176" fontId="0" fillId="0" borderId="16" xfId="1" applyNumberFormat="1" applyFont="1" applyBorder="1" applyProtection="1"/>
    <xf numFmtId="9" fontId="0" fillId="0" borderId="24" xfId="0" applyNumberFormat="1" applyBorder="1" applyAlignment="1">
      <alignment horizontal="center" vertical="center"/>
    </xf>
    <xf numFmtId="9" fontId="0" fillId="0" borderId="41" xfId="1" applyFont="1" applyBorder="1" applyProtection="1"/>
    <xf numFmtId="177" fontId="0" fillId="0" borderId="25" xfId="0" applyNumberFormat="1" applyBorder="1"/>
    <xf numFmtId="9" fontId="0" fillId="0" borderId="32" xfId="1" applyFont="1" applyBorder="1" applyAlignment="1" applyProtection="1">
      <alignment horizontal="center"/>
    </xf>
    <xf numFmtId="177" fontId="0" fillId="0" borderId="19" xfId="0" applyNumberFormat="1" applyBorder="1" applyAlignment="1">
      <alignment horizontal="center"/>
    </xf>
    <xf numFmtId="176" fontId="0" fillId="0" borderId="23" xfId="1" applyNumberFormat="1" applyFont="1" applyBorder="1" applyProtection="1"/>
    <xf numFmtId="9" fontId="0" fillId="5" borderId="42" xfId="0" applyNumberFormat="1" applyFill="1" applyBorder="1" applyAlignment="1">
      <alignment horizontal="center" vertical="center"/>
    </xf>
    <xf numFmtId="9" fontId="0" fillId="5" borderId="1" xfId="1" applyFont="1" applyFill="1" applyBorder="1" applyAlignment="1" applyProtection="1">
      <alignment horizontal="right"/>
    </xf>
    <xf numFmtId="177" fontId="0" fillId="5" borderId="44" xfId="0" applyNumberFormat="1" applyFill="1" applyBorder="1" applyAlignment="1">
      <alignment horizontal="right"/>
    </xf>
    <xf numFmtId="9" fontId="0" fillId="5" borderId="42" xfId="0" applyNumberFormat="1" applyFill="1" applyBorder="1" applyAlignment="1">
      <alignment horizontal="right" vertical="center"/>
    </xf>
    <xf numFmtId="176" fontId="0" fillId="5" borderId="42" xfId="1" applyNumberFormat="1" applyFont="1" applyFill="1" applyBorder="1" applyAlignment="1" applyProtection="1">
      <alignment horizontal="right"/>
    </xf>
    <xf numFmtId="177" fontId="0" fillId="5" borderId="57" xfId="0" applyNumberFormat="1" applyFill="1" applyBorder="1" applyAlignment="1">
      <alignment horizontal="right"/>
    </xf>
    <xf numFmtId="9" fontId="0" fillId="5" borderId="62" xfId="1" applyFont="1" applyFill="1" applyBorder="1" applyAlignment="1" applyProtection="1">
      <alignment horizontal="right"/>
    </xf>
    <xf numFmtId="9" fontId="0" fillId="2" borderId="42" xfId="0" applyNumberFormat="1" applyFill="1" applyBorder="1" applyAlignment="1">
      <alignment horizontal="right"/>
    </xf>
    <xf numFmtId="177" fontId="0" fillId="5" borderId="57" xfId="0" applyNumberFormat="1" applyFill="1" applyBorder="1"/>
    <xf numFmtId="176" fontId="0" fillId="5" borderId="72" xfId="1" applyNumberFormat="1" applyFont="1" applyFill="1" applyBorder="1" applyProtection="1"/>
    <xf numFmtId="177" fontId="0" fillId="5" borderId="61" xfId="0" applyNumberFormat="1" applyFill="1" applyBorder="1"/>
    <xf numFmtId="9" fontId="0" fillId="0" borderId="33" xfId="1" applyFont="1" applyBorder="1" applyProtection="1"/>
    <xf numFmtId="177" fontId="0" fillId="0" borderId="22" xfId="0" applyNumberFormat="1" applyBorder="1"/>
    <xf numFmtId="176" fontId="0" fillId="0" borderId="74" xfId="1" applyNumberFormat="1" applyFont="1" applyBorder="1" applyProtection="1"/>
    <xf numFmtId="177" fontId="0" fillId="0" borderId="16" xfId="0" applyNumberFormat="1" applyBorder="1"/>
    <xf numFmtId="176" fontId="0" fillId="5" borderId="42" xfId="1" applyNumberFormat="1" applyFont="1" applyFill="1" applyBorder="1" applyAlignment="1" applyProtection="1">
      <alignment horizontal="center"/>
    </xf>
    <xf numFmtId="177" fontId="0" fillId="5" borderId="44" xfId="0" applyNumberFormat="1" applyFill="1" applyBorder="1" applyAlignment="1">
      <alignment horizontal="center"/>
    </xf>
    <xf numFmtId="177" fontId="0" fillId="5" borderId="57" xfId="0" applyNumberFormat="1" applyFill="1" applyBorder="1" applyAlignment="1">
      <alignment horizontal="center"/>
    </xf>
    <xf numFmtId="176" fontId="0" fillId="5" borderId="1" xfId="1" applyNumberFormat="1" applyFont="1" applyFill="1" applyBorder="1" applyProtection="1"/>
    <xf numFmtId="176" fontId="0" fillId="5" borderId="62" xfId="1" applyNumberFormat="1" applyFont="1" applyFill="1" applyBorder="1" applyAlignment="1" applyProtection="1">
      <alignment horizontal="right"/>
    </xf>
    <xf numFmtId="9" fontId="0" fillId="0" borderId="32" xfId="1" applyFont="1" applyBorder="1" applyProtection="1"/>
    <xf numFmtId="177" fontId="0" fillId="0" borderId="19" xfId="0" applyNumberFormat="1" applyBorder="1"/>
    <xf numFmtId="9" fontId="0" fillId="0" borderId="41" xfId="1" applyFont="1" applyBorder="1" applyAlignment="1" applyProtection="1">
      <alignment horizontal="center"/>
    </xf>
    <xf numFmtId="177" fontId="0" fillId="0" borderId="25" xfId="0" applyNumberFormat="1" applyBorder="1" applyAlignment="1">
      <alignment horizontal="center"/>
    </xf>
    <xf numFmtId="9" fontId="0" fillId="0" borderId="33" xfId="1" applyFont="1" applyBorder="1" applyAlignment="1" applyProtection="1">
      <alignment horizontal="center"/>
    </xf>
    <xf numFmtId="177" fontId="0" fillId="0" borderId="22" xfId="0" applyNumberFormat="1" applyBorder="1" applyAlignment="1">
      <alignment horizontal="center"/>
    </xf>
    <xf numFmtId="9" fontId="0" fillId="5" borderId="62" xfId="1" applyFont="1" applyFill="1" applyBorder="1" applyProtection="1"/>
    <xf numFmtId="9" fontId="0" fillId="0" borderId="34" xfId="0" applyNumberFormat="1" applyBorder="1" applyAlignment="1">
      <alignment horizontal="center" vertical="center"/>
    </xf>
    <xf numFmtId="9" fontId="0" fillId="0" borderId="17" xfId="0" applyNumberFormat="1" applyBorder="1" applyAlignment="1">
      <alignment horizontal="center" vertical="center"/>
    </xf>
    <xf numFmtId="176" fontId="0" fillId="5" borderId="48" xfId="1" applyNumberFormat="1" applyFont="1" applyFill="1" applyBorder="1" applyProtection="1"/>
    <xf numFmtId="9" fontId="0" fillId="6" borderId="42" xfId="0" applyNumberFormat="1" applyFill="1" applyBorder="1" applyAlignment="1">
      <alignment horizontal="center" vertical="center"/>
    </xf>
    <xf numFmtId="177" fontId="0" fillId="6" borderId="44" xfId="0" applyNumberFormat="1" applyFill="1" applyBorder="1"/>
    <xf numFmtId="176" fontId="0" fillId="3" borderId="29" xfId="0" applyNumberFormat="1" applyFill="1" applyBorder="1"/>
    <xf numFmtId="177" fontId="0" fillId="6" borderId="18" xfId="0" applyNumberFormat="1" applyFill="1" applyBorder="1"/>
    <xf numFmtId="177" fontId="0" fillId="6" borderId="57" xfId="0" applyNumberFormat="1" applyFill="1" applyBorder="1"/>
    <xf numFmtId="9" fontId="0" fillId="3" borderId="29" xfId="1" applyFont="1" applyFill="1" applyBorder="1" applyAlignment="1" applyProtection="1">
      <alignment horizontal="right"/>
    </xf>
    <xf numFmtId="177" fontId="0" fillId="3" borderId="58" xfId="1" applyNumberFormat="1" applyFont="1" applyFill="1" applyBorder="1" applyProtection="1"/>
    <xf numFmtId="177" fontId="0" fillId="3" borderId="53" xfId="1" applyNumberFormat="1" applyFont="1" applyFill="1" applyBorder="1" applyProtection="1"/>
    <xf numFmtId="9" fontId="0" fillId="6" borderId="59" xfId="1" applyFont="1" applyFill="1" applyBorder="1" applyAlignment="1" applyProtection="1">
      <alignment horizontal="center"/>
    </xf>
    <xf numFmtId="177" fontId="0" fillId="6" borderId="43" xfId="0" applyNumberFormat="1" applyFill="1" applyBorder="1" applyAlignment="1">
      <alignment horizontal="center"/>
    </xf>
    <xf numFmtId="9" fontId="0" fillId="6" borderId="57" xfId="1" applyFont="1" applyFill="1" applyBorder="1" applyAlignment="1" applyProtection="1">
      <alignment horizontal="center"/>
    </xf>
    <xf numFmtId="177" fontId="0" fillId="6" borderId="44" xfId="0" applyNumberFormat="1" applyFill="1" applyBorder="1" applyAlignment="1">
      <alignment horizontal="center"/>
    </xf>
    <xf numFmtId="9" fontId="0" fillId="6" borderId="72" xfId="1" applyFont="1" applyFill="1" applyBorder="1" applyAlignment="1" applyProtection="1">
      <alignment horizontal="center"/>
    </xf>
    <xf numFmtId="177" fontId="0" fillId="6" borderId="53" xfId="0" applyNumberFormat="1" applyFill="1" applyBorder="1" applyAlignment="1">
      <alignment horizontal="center"/>
    </xf>
    <xf numFmtId="176" fontId="0" fillId="3" borderId="48" xfId="1" applyNumberFormat="1" applyFont="1" applyFill="1" applyBorder="1" applyAlignment="1" applyProtection="1">
      <alignment horizontal="right"/>
    </xf>
    <xf numFmtId="177" fontId="0" fillId="3" borderId="1" xfId="1" applyNumberFormat="1" applyFont="1" applyFill="1" applyBorder="1" applyProtection="1"/>
    <xf numFmtId="9" fontId="0" fillId="0" borderId="29" xfId="0" applyNumberFormat="1" applyBorder="1" applyAlignment="1">
      <alignment horizontal="center" vertical="center"/>
    </xf>
    <xf numFmtId="176" fontId="0" fillId="0" borderId="11" xfId="1" applyNumberFormat="1" applyFont="1" applyBorder="1" applyProtection="1"/>
    <xf numFmtId="177" fontId="0" fillId="0" borderId="11" xfId="0" applyNumberFormat="1" applyBorder="1"/>
    <xf numFmtId="176" fontId="0" fillId="5" borderId="62" xfId="0" applyNumberFormat="1" applyFill="1" applyBorder="1" applyAlignment="1">
      <alignment horizontal="center" vertical="center"/>
    </xf>
    <xf numFmtId="9" fontId="0" fillId="2" borderId="42" xfId="0" applyNumberFormat="1" applyFill="1" applyBorder="1" applyAlignment="1">
      <alignment horizontal="center"/>
    </xf>
    <xf numFmtId="176" fontId="0" fillId="5" borderId="42" xfId="1" applyNumberFormat="1" applyFont="1" applyFill="1" applyBorder="1" applyProtection="1"/>
    <xf numFmtId="177" fontId="5" fillId="6" borderId="58" xfId="0" applyNumberFormat="1" applyFont="1" applyFill="1" applyBorder="1"/>
    <xf numFmtId="176" fontId="5" fillId="6" borderId="1" xfId="0" applyNumberFormat="1" applyFont="1" applyFill="1" applyBorder="1" applyAlignment="1">
      <alignment horizontal="center" vertical="center"/>
    </xf>
    <xf numFmtId="177" fontId="5" fillId="6" borderId="67" xfId="0" applyNumberFormat="1" applyFont="1" applyFill="1" applyBorder="1"/>
    <xf numFmtId="177" fontId="5" fillId="6" borderId="53" xfId="0" applyNumberFormat="1" applyFont="1" applyFill="1" applyBorder="1"/>
    <xf numFmtId="176" fontId="5" fillId="6" borderId="59" xfId="0" applyNumberFormat="1" applyFont="1" applyFill="1" applyBorder="1" applyAlignment="1">
      <alignment horizontal="center" vertical="center"/>
    </xf>
    <xf numFmtId="178" fontId="5" fillId="6" borderId="29" xfId="0" applyNumberFormat="1" applyFon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36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49" fontId="0" fillId="8" borderId="10" xfId="0" applyNumberFormat="1" applyFill="1" applyBorder="1" applyAlignment="1">
      <alignment horizontal="center" vertical="center"/>
    </xf>
    <xf numFmtId="0" fontId="0" fillId="8" borderId="8" xfId="0" applyFill="1" applyBorder="1" applyAlignment="1">
      <alignment vertical="center"/>
    </xf>
    <xf numFmtId="49" fontId="0" fillId="8" borderId="13" xfId="0" applyNumberFormat="1" applyFill="1" applyBorder="1" applyAlignment="1">
      <alignment horizontal="center" vertical="center"/>
    </xf>
    <xf numFmtId="0" fontId="0" fillId="8" borderId="14" xfId="0" applyFill="1" applyBorder="1" applyAlignment="1">
      <alignment vertical="center"/>
    </xf>
    <xf numFmtId="49" fontId="0" fillId="8" borderId="17" xfId="0" applyNumberFormat="1" applyFill="1" applyBorder="1" applyAlignment="1">
      <alignment horizontal="center" vertical="center"/>
    </xf>
    <xf numFmtId="0" fontId="0" fillId="8" borderId="25" xfId="0" applyFill="1" applyBorder="1" applyAlignment="1">
      <alignment vertical="center"/>
    </xf>
    <xf numFmtId="49" fontId="0" fillId="8" borderId="59" xfId="0" applyNumberFormat="1" applyFill="1" applyBorder="1" applyAlignment="1">
      <alignment horizontal="center" vertical="center"/>
    </xf>
    <xf numFmtId="0" fontId="0" fillId="8" borderId="59" xfId="0" applyFill="1" applyBorder="1"/>
    <xf numFmtId="0" fontId="0" fillId="2" borderId="59" xfId="0" applyFill="1" applyBorder="1"/>
    <xf numFmtId="49" fontId="0" fillId="8" borderId="21" xfId="0" applyNumberFormat="1" applyFill="1" applyBorder="1" applyAlignment="1">
      <alignment horizontal="center" vertical="center"/>
    </xf>
    <xf numFmtId="0" fontId="0" fillId="8" borderId="22" xfId="0" applyFill="1" applyBorder="1" applyAlignment="1">
      <alignment vertical="center"/>
    </xf>
    <xf numFmtId="49" fontId="0" fillId="8" borderId="24" xfId="0" applyNumberFormat="1" applyFill="1" applyBorder="1" applyAlignment="1">
      <alignment horizontal="center" vertical="center"/>
    </xf>
    <xf numFmtId="49" fontId="0" fillId="8" borderId="42" xfId="0" applyNumberFormat="1" applyFill="1" applyBorder="1" applyAlignment="1">
      <alignment horizontal="center" vertical="center"/>
    </xf>
    <xf numFmtId="0" fontId="0" fillId="8" borderId="46" xfId="0" applyFill="1" applyBorder="1"/>
    <xf numFmtId="0" fontId="0" fillId="8" borderId="19" xfId="0" applyFill="1" applyBorder="1" applyAlignment="1">
      <alignment vertical="center"/>
    </xf>
    <xf numFmtId="0" fontId="0" fillId="8" borderId="15" xfId="0" applyFill="1" applyBorder="1" applyAlignment="1">
      <alignment vertical="center"/>
    </xf>
    <xf numFmtId="49" fontId="0" fillId="8" borderId="29" xfId="0" applyNumberFormat="1" applyFill="1" applyBorder="1" applyAlignment="1">
      <alignment horizontal="center" vertical="center"/>
    </xf>
    <xf numFmtId="0" fontId="0" fillId="8" borderId="20" xfId="0" applyFill="1" applyBorder="1" applyAlignment="1">
      <alignment vertical="center"/>
    </xf>
    <xf numFmtId="49" fontId="0" fillId="8" borderId="30" xfId="0" applyNumberFormat="1" applyFill="1" applyBorder="1" applyAlignment="1">
      <alignment horizontal="center" vertical="center"/>
    </xf>
    <xf numFmtId="49" fontId="0" fillId="8" borderId="31" xfId="0" applyNumberFormat="1" applyFill="1" applyBorder="1" applyAlignment="1">
      <alignment horizontal="center" vertical="center"/>
    </xf>
    <xf numFmtId="49" fontId="0" fillId="8" borderId="32" xfId="0" applyNumberFormat="1" applyFill="1" applyBorder="1" applyAlignment="1">
      <alignment horizontal="center" vertical="center"/>
    </xf>
    <xf numFmtId="49" fontId="0" fillId="8" borderId="33" xfId="0" applyNumberFormat="1" applyFill="1" applyBorder="1" applyAlignment="1">
      <alignment horizontal="center" vertical="center"/>
    </xf>
    <xf numFmtId="0" fontId="0" fillId="8" borderId="27" xfId="0" applyFill="1" applyBorder="1" applyAlignment="1">
      <alignment vertical="center"/>
    </xf>
    <xf numFmtId="49" fontId="0" fillId="8" borderId="34" xfId="0" applyNumberFormat="1" applyFill="1" applyBorder="1" applyAlignment="1">
      <alignment horizontal="center" vertical="center"/>
    </xf>
    <xf numFmtId="0" fontId="0" fillId="8" borderId="26" xfId="0" applyFill="1" applyBorder="1" applyAlignment="1">
      <alignment vertical="center"/>
    </xf>
    <xf numFmtId="49" fontId="0" fillId="8" borderId="27" xfId="0" applyNumberFormat="1" applyFill="1" applyBorder="1" applyAlignment="1">
      <alignment horizontal="center" vertical="center"/>
    </xf>
    <xf numFmtId="49" fontId="0" fillId="8" borderId="15" xfId="0" applyNumberFormat="1" applyFill="1" applyBorder="1" applyAlignment="1">
      <alignment horizontal="center" vertical="center"/>
    </xf>
    <xf numFmtId="49" fontId="0" fillId="8" borderId="20" xfId="0" applyNumberFormat="1" applyFill="1" applyBorder="1" applyAlignment="1">
      <alignment horizontal="center" vertical="center"/>
    </xf>
    <xf numFmtId="0" fontId="4" fillId="0" borderId="0" xfId="0" applyFont="1"/>
    <xf numFmtId="177" fontId="4" fillId="0" borderId="0" xfId="0" applyNumberFormat="1" applyFont="1"/>
    <xf numFmtId="0" fontId="3" fillId="0" borderId="0" xfId="0" applyFont="1" applyAlignment="1">
      <alignment horizontal="center"/>
    </xf>
    <xf numFmtId="0" fontId="6" fillId="0" borderId="0" xfId="0" applyFont="1"/>
    <xf numFmtId="177" fontId="6" fillId="0" borderId="0" xfId="0" applyNumberFormat="1" applyFont="1"/>
    <xf numFmtId="177" fontId="6" fillId="6" borderId="0" xfId="0" applyNumberFormat="1" applyFont="1" applyFill="1"/>
    <xf numFmtId="177" fontId="0" fillId="6" borderId="0" xfId="0" applyNumberFormat="1" applyFill="1"/>
    <xf numFmtId="49" fontId="0" fillId="5" borderId="13" xfId="0" applyNumberFormat="1" applyFill="1" applyBorder="1" applyAlignment="1">
      <alignment horizontal="center" vertical="center"/>
    </xf>
    <xf numFmtId="49" fontId="0" fillId="5" borderId="24" xfId="0" applyNumberFormat="1" applyFill="1" applyBorder="1" applyAlignment="1">
      <alignment horizontal="center" vertical="center"/>
    </xf>
    <xf numFmtId="49" fontId="0" fillId="5" borderId="10" xfId="0" applyNumberFormat="1" applyFill="1" applyBorder="1" applyAlignment="1">
      <alignment horizontal="center" vertical="center"/>
    </xf>
    <xf numFmtId="49" fontId="0" fillId="5" borderId="17" xfId="0" applyNumberFormat="1" applyFill="1" applyBorder="1" applyAlignment="1">
      <alignment horizontal="center" vertical="center"/>
    </xf>
    <xf numFmtId="0" fontId="1" fillId="0" borderId="22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49" fontId="0" fillId="7" borderId="13" xfId="0" applyNumberFormat="1" applyFill="1" applyBorder="1" applyAlignment="1">
      <alignment horizontal="center" vertical="center"/>
    </xf>
    <xf numFmtId="49" fontId="0" fillId="7" borderId="21" xfId="0" applyNumberFormat="1" applyFill="1" applyBorder="1" applyAlignment="1">
      <alignment horizontal="center" vertical="center"/>
    </xf>
    <xf numFmtId="49" fontId="0" fillId="7" borderId="29" xfId="0" applyNumberFormat="1" applyFill="1" applyBorder="1" applyAlignment="1">
      <alignment horizontal="center" vertical="center"/>
    </xf>
    <xf numFmtId="49" fontId="0" fillId="7" borderId="17" xfId="0" applyNumberFormat="1" applyFill="1" applyBorder="1" applyAlignment="1">
      <alignment horizontal="center" vertical="center"/>
    </xf>
    <xf numFmtId="49" fontId="0" fillId="7" borderId="34" xfId="0" applyNumberFormat="1" applyFill="1" applyBorder="1" applyAlignment="1">
      <alignment horizontal="center" vertical="center"/>
    </xf>
    <xf numFmtId="49" fontId="0" fillId="7" borderId="32" xfId="0" applyNumberFormat="1" applyFill="1" applyBorder="1" applyAlignment="1">
      <alignment horizontal="center" vertical="center"/>
    </xf>
    <xf numFmtId="49" fontId="0" fillId="7" borderId="31" xfId="0" applyNumberForma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/>
    </xf>
    <xf numFmtId="0" fontId="3" fillId="5" borderId="15" xfId="0" applyFont="1" applyFill="1" applyBorder="1" applyAlignment="1">
      <alignment horizontal="center"/>
    </xf>
    <xf numFmtId="0" fontId="0" fillId="5" borderId="0" xfId="0" applyFill="1"/>
    <xf numFmtId="0" fontId="0" fillId="5" borderId="16" xfId="0" applyFill="1" applyBorder="1" applyAlignment="1">
      <alignment horizontal="center" vertical="center"/>
    </xf>
    <xf numFmtId="49" fontId="0" fillId="5" borderId="18" xfId="0" applyNumberFormat="1" applyFill="1" applyBorder="1" applyAlignment="1">
      <alignment horizontal="center" vertical="center"/>
    </xf>
    <xf numFmtId="177" fontId="0" fillId="5" borderId="9" xfId="0" applyNumberFormat="1" applyFill="1" applyBorder="1"/>
    <xf numFmtId="0" fontId="0" fillId="9" borderId="16" xfId="0" applyFill="1" applyBorder="1" applyAlignment="1">
      <alignment horizontal="center" vertical="center"/>
    </xf>
    <xf numFmtId="49" fontId="0" fillId="9" borderId="24" xfId="0" applyNumberFormat="1" applyFill="1" applyBorder="1" applyAlignment="1">
      <alignment horizontal="center" vertical="center"/>
    </xf>
    <xf numFmtId="0" fontId="0" fillId="9" borderId="25" xfId="0" applyFill="1" applyBorder="1" applyAlignment="1">
      <alignment vertical="center"/>
    </xf>
    <xf numFmtId="49" fontId="0" fillId="9" borderId="28" xfId="0" applyNumberFormat="1" applyFill="1" applyBorder="1" applyAlignment="1">
      <alignment horizontal="center" vertical="center"/>
    </xf>
    <xf numFmtId="0" fontId="3" fillId="9" borderId="22" xfId="0" applyFont="1" applyFill="1" applyBorder="1" applyAlignment="1">
      <alignment horizontal="center"/>
    </xf>
    <xf numFmtId="0" fontId="3" fillId="9" borderId="15" xfId="0" applyFont="1" applyFill="1" applyBorder="1" applyAlignment="1">
      <alignment horizontal="center"/>
    </xf>
    <xf numFmtId="9" fontId="0" fillId="9" borderId="60" xfId="1" applyFont="1" applyFill="1" applyBorder="1" applyAlignment="1">
      <alignment horizontal="right"/>
    </xf>
    <xf numFmtId="177" fontId="0" fillId="9" borderId="18" xfId="0" applyNumberFormat="1" applyFill="1" applyBorder="1"/>
    <xf numFmtId="9" fontId="0" fillId="9" borderId="0" xfId="0" applyNumberFormat="1" applyFill="1"/>
    <xf numFmtId="0" fontId="0" fillId="9" borderId="0" xfId="0" applyFill="1"/>
    <xf numFmtId="49" fontId="0" fillId="9" borderId="13" xfId="0" applyNumberFormat="1" applyFill="1" applyBorder="1" applyAlignment="1">
      <alignment horizontal="center" vertical="center"/>
    </xf>
    <xf numFmtId="0" fontId="0" fillId="9" borderId="14" xfId="0" applyFill="1" applyBorder="1" applyAlignment="1">
      <alignment vertical="center"/>
    </xf>
    <xf numFmtId="49" fontId="0" fillId="9" borderId="9" xfId="0" applyNumberFormat="1" applyFill="1" applyBorder="1" applyAlignment="1">
      <alignment horizontal="center" vertical="center"/>
    </xf>
    <xf numFmtId="177" fontId="0" fillId="9" borderId="9" xfId="0" applyNumberFormat="1" applyFill="1" applyBorder="1"/>
    <xf numFmtId="49" fontId="0" fillId="5" borderId="42" xfId="0" applyNumberFormat="1" applyFill="1" applyBorder="1" applyAlignment="1">
      <alignment horizontal="center" vertical="center"/>
    </xf>
    <xf numFmtId="0" fontId="0" fillId="5" borderId="46" xfId="0" applyFill="1" applyBorder="1"/>
    <xf numFmtId="0" fontId="0" fillId="5" borderId="48" xfId="0" applyFill="1" applyBorder="1"/>
    <xf numFmtId="49" fontId="0" fillId="9" borderId="21" xfId="0" applyNumberFormat="1" applyFill="1" applyBorder="1" applyAlignment="1">
      <alignment horizontal="center" vertical="center"/>
    </xf>
    <xf numFmtId="0" fontId="0" fillId="9" borderId="22" xfId="0" applyFill="1" applyBorder="1" applyAlignment="1">
      <alignment vertical="center"/>
    </xf>
    <xf numFmtId="49" fontId="0" fillId="9" borderId="38" xfId="0" applyNumberFormat="1" applyFill="1" applyBorder="1" applyAlignment="1">
      <alignment horizontal="center" vertical="center"/>
    </xf>
    <xf numFmtId="177" fontId="0" fillId="9" borderId="38" xfId="0" applyNumberFormat="1" applyFill="1" applyBorder="1"/>
    <xf numFmtId="49" fontId="0" fillId="9" borderId="17" xfId="0" applyNumberFormat="1" applyFill="1" applyBorder="1" applyAlignment="1">
      <alignment horizontal="center" vertical="center"/>
    </xf>
    <xf numFmtId="0" fontId="0" fillId="9" borderId="19" xfId="0" applyFill="1" applyBorder="1" applyAlignment="1">
      <alignment vertical="center"/>
    </xf>
    <xf numFmtId="49" fontId="0" fillId="9" borderId="18" xfId="0" applyNumberFormat="1" applyFill="1" applyBorder="1" applyAlignment="1">
      <alignment horizontal="center" vertical="center"/>
    </xf>
    <xf numFmtId="177" fontId="0" fillId="9" borderId="28" xfId="0" applyNumberFormat="1" applyFill="1" applyBorder="1"/>
    <xf numFmtId="0" fontId="0" fillId="9" borderId="35" xfId="0" applyFill="1" applyBorder="1" applyAlignment="1">
      <alignment horizontal="center" vertical="center"/>
    </xf>
    <xf numFmtId="49" fontId="0" fillId="9" borderId="10" xfId="0" applyNumberFormat="1" applyFill="1" applyBorder="1" applyAlignment="1">
      <alignment horizontal="center" vertical="center"/>
    </xf>
    <xf numFmtId="0" fontId="0" fillId="9" borderId="8" xfId="0" applyFill="1" applyBorder="1" applyAlignment="1">
      <alignment vertical="center"/>
    </xf>
    <xf numFmtId="49" fontId="0" fillId="9" borderId="45" xfId="0" applyNumberFormat="1" applyFill="1" applyBorder="1" applyAlignment="1">
      <alignment horizontal="center" vertical="center"/>
    </xf>
    <xf numFmtId="0" fontId="1" fillId="9" borderId="15" xfId="0" applyFont="1" applyFill="1" applyBorder="1" applyAlignment="1">
      <alignment horizontal="center"/>
    </xf>
    <xf numFmtId="177" fontId="0" fillId="9" borderId="65" xfId="0" applyNumberFormat="1" applyFill="1" applyBorder="1"/>
    <xf numFmtId="9" fontId="0" fillId="9" borderId="16" xfId="1" applyFont="1" applyFill="1" applyBorder="1" applyAlignment="1">
      <alignment horizontal="right"/>
    </xf>
    <xf numFmtId="177" fontId="0" fillId="9" borderId="68" xfId="0" applyNumberFormat="1" applyFill="1" applyBorder="1"/>
    <xf numFmtId="9" fontId="0" fillId="9" borderId="11" xfId="1" applyFont="1" applyFill="1" applyBorder="1" applyAlignment="1">
      <alignment horizontal="right"/>
    </xf>
    <xf numFmtId="177" fontId="0" fillId="9" borderId="70" xfId="0" applyNumberFormat="1" applyFill="1" applyBorder="1"/>
    <xf numFmtId="177" fontId="0" fillId="9" borderId="45" xfId="0" applyNumberFormat="1" applyFill="1" applyBorder="1"/>
    <xf numFmtId="0" fontId="0" fillId="9" borderId="15" xfId="0" applyFill="1" applyBorder="1" applyAlignment="1">
      <alignment vertical="center"/>
    </xf>
    <xf numFmtId="0" fontId="0" fillId="9" borderId="43" xfId="0" applyFill="1" applyBorder="1" applyAlignment="1">
      <alignment horizontal="center"/>
    </xf>
    <xf numFmtId="9" fontId="3" fillId="9" borderId="43" xfId="1" applyFont="1" applyFill="1" applyBorder="1" applyAlignment="1">
      <alignment horizontal="center"/>
    </xf>
    <xf numFmtId="0" fontId="3" fillId="9" borderId="37" xfId="0" applyFont="1" applyFill="1" applyBorder="1" applyAlignment="1">
      <alignment horizontal="center"/>
    </xf>
    <xf numFmtId="0" fontId="3" fillId="9" borderId="26" xfId="0" applyFont="1" applyFill="1" applyBorder="1" applyAlignment="1">
      <alignment horizontal="center"/>
    </xf>
    <xf numFmtId="9" fontId="0" fillId="9" borderId="43" xfId="1" applyFont="1" applyFill="1" applyBorder="1"/>
    <xf numFmtId="0" fontId="0" fillId="5" borderId="16" xfId="0" applyFill="1" applyBorder="1"/>
    <xf numFmtId="49" fontId="0" fillId="5" borderId="59" xfId="0" applyNumberFormat="1" applyFill="1" applyBorder="1" applyAlignment="1">
      <alignment horizontal="center" vertical="center"/>
    </xf>
    <xf numFmtId="0" fontId="0" fillId="5" borderId="42" xfId="0" applyFill="1" applyBorder="1"/>
    <xf numFmtId="0" fontId="0" fillId="5" borderId="44" xfId="0" applyFill="1" applyBorder="1"/>
    <xf numFmtId="0" fontId="0" fillId="5" borderId="1" xfId="0" applyFill="1" applyBorder="1"/>
    <xf numFmtId="0" fontId="0" fillId="5" borderId="23" xfId="0" applyFill="1" applyBorder="1" applyAlignment="1">
      <alignment horizontal="center"/>
    </xf>
    <xf numFmtId="0" fontId="0" fillId="5" borderId="20" xfId="0" applyFill="1" applyBorder="1" applyAlignment="1">
      <alignment vertical="center"/>
    </xf>
    <xf numFmtId="9" fontId="0" fillId="5" borderId="13" xfId="1" applyFont="1" applyFill="1" applyBorder="1"/>
    <xf numFmtId="0" fontId="3" fillId="9" borderId="0" xfId="0" applyFont="1" applyFill="1"/>
    <xf numFmtId="49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0" fillId="0" borderId="49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9" borderId="4" xfId="0" applyFill="1" applyBorder="1" applyAlignment="1">
      <alignment horizontal="center"/>
    </xf>
    <xf numFmtId="9" fontId="0" fillId="0" borderId="60" xfId="1" applyFont="1" applyBorder="1"/>
    <xf numFmtId="0" fontId="1" fillId="9" borderId="37" xfId="0" applyFont="1" applyFill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1" fillId="0" borderId="46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3" xfId="0" applyFont="1" applyBorder="1" applyAlignment="1">
      <alignment horizontal="center"/>
    </xf>
    <xf numFmtId="0" fontId="3" fillId="7" borderId="59" xfId="0" applyFont="1" applyFill="1" applyBorder="1" applyAlignment="1">
      <alignment horizontal="center"/>
    </xf>
    <xf numFmtId="0" fontId="3" fillId="7" borderId="46" xfId="0" applyFont="1" applyFill="1" applyBorder="1" applyAlignment="1">
      <alignment horizontal="center"/>
    </xf>
    <xf numFmtId="0" fontId="3" fillId="7" borderId="48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3" fillId="6" borderId="64" xfId="0" applyFont="1" applyFill="1" applyBorder="1" applyAlignment="1">
      <alignment horizontal="center" vertical="center"/>
    </xf>
    <xf numFmtId="0" fontId="3" fillId="6" borderId="6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49" fontId="4" fillId="4" borderId="59" xfId="0" applyNumberFormat="1" applyFont="1" applyFill="1" applyBorder="1" applyAlignment="1">
      <alignment horizontal="center" vertical="center"/>
    </xf>
    <xf numFmtId="49" fontId="4" fillId="4" borderId="46" xfId="0" applyNumberFormat="1" applyFont="1" applyFill="1" applyBorder="1" applyAlignment="1">
      <alignment horizontal="center" vertical="center"/>
    </xf>
    <xf numFmtId="49" fontId="4" fillId="4" borderId="48" xfId="0" applyNumberFormat="1" applyFont="1" applyFill="1" applyBorder="1" applyAlignment="1">
      <alignment horizontal="center" vertical="center"/>
    </xf>
    <xf numFmtId="0" fontId="3" fillId="6" borderId="63" xfId="0" applyFont="1" applyFill="1" applyBorder="1" applyAlignment="1">
      <alignment horizontal="center" vertical="center"/>
    </xf>
    <xf numFmtId="0" fontId="3" fillId="6" borderId="30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7" borderId="6" xfId="0" applyFont="1" applyFill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76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0" fillId="0" borderId="48" xfId="0" applyBorder="1" applyAlignment="1">
      <alignment horizontal="center"/>
    </xf>
    <xf numFmtId="0" fontId="3" fillId="0" borderId="67" xfId="0" applyFont="1" applyBorder="1" applyAlignment="1">
      <alignment horizontal="center" vertical="center"/>
    </xf>
    <xf numFmtId="0" fontId="0" fillId="5" borderId="39" xfId="0" applyFill="1" applyBorder="1" applyAlignment="1">
      <alignment horizontal="center" vertical="center"/>
    </xf>
    <xf numFmtId="0" fontId="0" fillId="5" borderId="72" xfId="0" applyFill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2463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66CC"/>
      <color rgb="FF99FF99"/>
      <color rgb="FF00FF00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165"/>
  <sheetViews>
    <sheetView topLeftCell="F1" zoomScale="85" zoomScaleNormal="85" workbookViewId="0">
      <pane xSplit="5568" ySplit="948" topLeftCell="L126" activePane="bottomRight"/>
      <selection activeCell="F1" sqref="F1"/>
      <selection pane="topRight" activeCell="K2" sqref="K2:L2"/>
      <selection pane="bottomLeft" activeCell="G151" sqref="G151"/>
      <selection pane="bottomRight" activeCell="AG148" sqref="AG148"/>
    </sheetView>
  </sheetViews>
  <sheetFormatPr defaultColWidth="9" defaultRowHeight="13.2" x14ac:dyDescent="0.2"/>
  <cols>
    <col min="1" max="1" width="1.6640625" customWidth="1"/>
    <col min="2" max="2" width="6.44140625" customWidth="1"/>
    <col min="3" max="3" width="6.6640625" customWidth="1"/>
    <col min="4" max="4" width="7" customWidth="1"/>
    <col min="5" max="5" width="6.77734375" customWidth="1"/>
    <col min="6" max="6" width="12" customWidth="1"/>
    <col min="7" max="7" width="35.33203125" customWidth="1"/>
    <col min="9" max="9" width="16.21875" bestFit="1" customWidth="1"/>
    <col min="10" max="10" width="15.109375" bestFit="1" customWidth="1"/>
    <col min="11" max="11" width="17.44140625" bestFit="1" customWidth="1"/>
    <col min="12" max="12" width="12.6640625" bestFit="1" customWidth="1"/>
    <col min="13" max="13" width="16.33203125" customWidth="1"/>
    <col min="14" max="14" width="12.6640625" bestFit="1" customWidth="1"/>
    <col min="15" max="15" width="18.33203125" bestFit="1" customWidth="1"/>
    <col min="16" max="16" width="15.109375" bestFit="1" customWidth="1"/>
    <col min="17" max="17" width="16.21875" bestFit="1" customWidth="1"/>
    <col min="18" max="18" width="15.109375" bestFit="1" customWidth="1"/>
    <col min="19" max="19" width="16.21875" bestFit="1" customWidth="1"/>
    <col min="20" max="20" width="15.109375" bestFit="1" customWidth="1"/>
    <col min="21" max="21" width="16.21875" bestFit="1" customWidth="1"/>
    <col min="22" max="22" width="15.109375" bestFit="1" customWidth="1"/>
    <col min="23" max="23" width="16.21875" bestFit="1" customWidth="1"/>
    <col min="24" max="24" width="15.109375" bestFit="1" customWidth="1"/>
    <col min="25" max="25" width="16.21875" bestFit="1" customWidth="1"/>
    <col min="26" max="26" width="15.109375" bestFit="1" customWidth="1"/>
    <col min="27" max="27" width="16.21875" bestFit="1" customWidth="1"/>
    <col min="28" max="28" width="16.21875" customWidth="1"/>
    <col min="29" max="29" width="17.44140625" bestFit="1" customWidth="1"/>
    <col min="30" max="30" width="16.77734375" customWidth="1"/>
    <col min="31" max="31" width="17.44140625" bestFit="1" customWidth="1"/>
    <col min="32" max="32" width="16.109375" customWidth="1"/>
    <col min="33" max="33" width="20.44140625" customWidth="1"/>
    <col min="34" max="34" width="17.6640625" bestFit="1" customWidth="1"/>
    <col min="35" max="35" width="4.109375" customWidth="1"/>
    <col min="36" max="36" width="14.6640625" bestFit="1" customWidth="1"/>
  </cols>
  <sheetData>
    <row r="1" spans="2:34" ht="13.8" thickBot="1" x14ac:dyDescent="0.25">
      <c r="I1" s="337" t="s">
        <v>382</v>
      </c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  <c r="X1" s="338"/>
      <c r="Y1" s="338"/>
      <c r="Z1" s="338"/>
      <c r="AA1" s="338"/>
      <c r="AB1" s="338"/>
      <c r="AC1" s="338"/>
      <c r="AD1" s="338"/>
      <c r="AE1" s="338"/>
      <c r="AF1" s="338"/>
      <c r="AG1" s="338"/>
      <c r="AH1" s="339"/>
    </row>
    <row r="2" spans="2:34" ht="13.8" thickBot="1" x14ac:dyDescent="0.25">
      <c r="B2" s="1" t="s">
        <v>0</v>
      </c>
      <c r="C2" s="2" t="s">
        <v>1</v>
      </c>
      <c r="D2" s="361" t="s">
        <v>2</v>
      </c>
      <c r="E2" s="366"/>
      <c r="F2" s="216" t="s">
        <v>3</v>
      </c>
      <c r="G2" s="216" t="s">
        <v>4</v>
      </c>
      <c r="H2" s="5" t="s">
        <v>5</v>
      </c>
      <c r="I2" s="364" t="s">
        <v>356</v>
      </c>
      <c r="J2" s="365"/>
      <c r="K2" s="364" t="s">
        <v>357</v>
      </c>
      <c r="L2" s="365"/>
      <c r="M2" s="364" t="s">
        <v>358</v>
      </c>
      <c r="N2" s="365"/>
      <c r="O2" s="364" t="s">
        <v>359</v>
      </c>
      <c r="P2" s="365"/>
      <c r="Q2" s="375" t="s">
        <v>360</v>
      </c>
      <c r="R2" s="376"/>
      <c r="S2" s="377" t="s">
        <v>361</v>
      </c>
      <c r="T2" s="375"/>
      <c r="U2" s="364" t="s">
        <v>362</v>
      </c>
      <c r="V2" s="365"/>
      <c r="W2" s="364" t="s">
        <v>363</v>
      </c>
      <c r="X2" s="365"/>
      <c r="Y2" s="364" t="s">
        <v>364</v>
      </c>
      <c r="Z2" s="365"/>
      <c r="AA2" s="364" t="s">
        <v>353</v>
      </c>
      <c r="AB2" s="365"/>
      <c r="AC2" s="364" t="s">
        <v>354</v>
      </c>
      <c r="AD2" s="365"/>
      <c r="AE2" s="364" t="s">
        <v>355</v>
      </c>
      <c r="AF2" s="365"/>
      <c r="AG2" s="340" t="s">
        <v>375</v>
      </c>
      <c r="AH2" s="342" t="s">
        <v>376</v>
      </c>
    </row>
    <row r="3" spans="2:34" ht="13.8" thickBot="1" x14ac:dyDescent="0.25">
      <c r="B3" s="6"/>
      <c r="C3" s="2"/>
      <c r="D3" s="2"/>
      <c r="E3" s="3"/>
      <c r="F3" s="217"/>
      <c r="G3" s="218"/>
      <c r="H3" s="5"/>
      <c r="I3" s="130" t="s">
        <v>348</v>
      </c>
      <c r="J3" s="131" t="s">
        <v>365</v>
      </c>
      <c r="K3" s="130" t="s">
        <v>348</v>
      </c>
      <c r="L3" s="131" t="s">
        <v>365</v>
      </c>
      <c r="M3" s="130" t="s">
        <v>348</v>
      </c>
      <c r="N3" s="131" t="s">
        <v>365</v>
      </c>
      <c r="O3" s="132" t="s">
        <v>348</v>
      </c>
      <c r="P3" s="133" t="s">
        <v>365</v>
      </c>
      <c r="Q3" s="134" t="s">
        <v>348</v>
      </c>
      <c r="R3" s="131" t="s">
        <v>365</v>
      </c>
      <c r="S3" s="132" t="s">
        <v>348</v>
      </c>
      <c r="T3" s="133" t="s">
        <v>365</v>
      </c>
      <c r="U3" s="132" t="s">
        <v>348</v>
      </c>
      <c r="V3" s="133" t="s">
        <v>365</v>
      </c>
      <c r="W3" s="130" t="s">
        <v>348</v>
      </c>
      <c r="X3" s="131" t="s">
        <v>365</v>
      </c>
      <c r="Y3" s="130" t="s">
        <v>348</v>
      </c>
      <c r="Z3" s="131" t="s">
        <v>365</v>
      </c>
      <c r="AA3" s="130" t="s">
        <v>348</v>
      </c>
      <c r="AB3" s="131" t="s">
        <v>365</v>
      </c>
      <c r="AC3" s="130" t="s">
        <v>348</v>
      </c>
      <c r="AD3" s="131" t="s">
        <v>365</v>
      </c>
      <c r="AE3" s="130" t="s">
        <v>348</v>
      </c>
      <c r="AF3" s="131" t="s">
        <v>365</v>
      </c>
      <c r="AG3" s="341"/>
      <c r="AH3" s="343"/>
    </row>
    <row r="4" spans="2:34" x14ac:dyDescent="0.2">
      <c r="B4" s="53">
        <v>1</v>
      </c>
      <c r="C4" s="344" t="s">
        <v>6</v>
      </c>
      <c r="D4" s="347" t="s">
        <v>7</v>
      </c>
      <c r="E4" s="348"/>
      <c r="F4" s="219" t="s">
        <v>8</v>
      </c>
      <c r="G4" s="220" t="s">
        <v>9</v>
      </c>
      <c r="H4" s="9" t="s">
        <v>10</v>
      </c>
      <c r="I4" s="135">
        <f>'4月'!AM5</f>
        <v>1</v>
      </c>
      <c r="J4" s="87">
        <f>'4月'!AN5</f>
        <v>0</v>
      </c>
      <c r="K4" s="135">
        <f>'5月'!AN5</f>
        <v>1</v>
      </c>
      <c r="L4" s="87">
        <f>'5月'!AO5</f>
        <v>0</v>
      </c>
      <c r="M4" s="135">
        <f>'6月（停止あり）'!AM5</f>
        <v>0.7</v>
      </c>
      <c r="N4" s="87">
        <f>'6月（停止あり）'!AN5</f>
        <v>9</v>
      </c>
      <c r="O4" s="135">
        <f>'7月（停止あり）'!AN5</f>
        <v>1</v>
      </c>
      <c r="P4" s="87">
        <f>'7月（停止あり）'!AO5</f>
        <v>0</v>
      </c>
      <c r="Q4" s="136">
        <f>'8月（停止あり）'!AN5</f>
        <v>1</v>
      </c>
      <c r="R4" s="137">
        <f>'8月（停止あり）'!AO5</f>
        <v>0</v>
      </c>
      <c r="S4" s="135">
        <f>'9月（停止あり）'!AM5</f>
        <v>1</v>
      </c>
      <c r="T4" s="87">
        <f>'9月（停止あり）'!AN5</f>
        <v>0</v>
      </c>
      <c r="U4" s="138">
        <f>'10月(停止あり）'!AN5</f>
        <v>1</v>
      </c>
      <c r="V4" s="139">
        <f>'10月(停止あり）'!AO5</f>
        <v>0</v>
      </c>
      <c r="W4" s="140">
        <f>'11月（停止あり）'!AM5</f>
        <v>1</v>
      </c>
      <c r="X4" s="141">
        <f>'11月（停止あり）'!AN5</f>
        <v>0</v>
      </c>
      <c r="Y4" s="140">
        <f>'12月'!AN5</f>
        <v>1</v>
      </c>
      <c r="Z4" s="141">
        <f>'12月'!AO5</f>
        <v>0</v>
      </c>
      <c r="AA4" s="140">
        <f>'1月'!AN5</f>
        <v>1</v>
      </c>
      <c r="AB4" s="141">
        <f>'1月'!AO5</f>
        <v>0</v>
      </c>
      <c r="AC4" s="140">
        <f>'2月'!AL5</f>
        <v>1</v>
      </c>
      <c r="AD4" s="141">
        <f>'2月'!AM5</f>
        <v>0</v>
      </c>
      <c r="AE4" s="140">
        <f>'3月'!AN5</f>
        <v>1</v>
      </c>
      <c r="AF4" s="141">
        <f>'3月'!AO5</f>
        <v>0</v>
      </c>
      <c r="AG4" s="142">
        <f>IF(AH4=0,1,1-AH4/365)</f>
        <v>0.97534246575342465</v>
      </c>
      <c r="AH4" s="106">
        <f>J4+L4+N4+P4+R4+T4+V4+X4+Z4+AB4+AD4+AF4</f>
        <v>9</v>
      </c>
    </row>
    <row r="5" spans="2:34" x14ac:dyDescent="0.2">
      <c r="B5" s="13">
        <v>2</v>
      </c>
      <c r="C5" s="345"/>
      <c r="D5" s="349"/>
      <c r="E5" s="350"/>
      <c r="F5" s="221" t="s">
        <v>12</v>
      </c>
      <c r="G5" s="222" t="s">
        <v>13</v>
      </c>
      <c r="H5" s="12" t="s">
        <v>10</v>
      </c>
      <c r="I5" s="143">
        <f>'4月'!AM6</f>
        <v>1</v>
      </c>
      <c r="J5" s="89">
        <f>'4月'!AN6</f>
        <v>0</v>
      </c>
      <c r="K5" s="144">
        <f>'5月'!AN6</f>
        <v>1</v>
      </c>
      <c r="L5" s="89">
        <f>'5月'!AO6</f>
        <v>0</v>
      </c>
      <c r="M5" s="144">
        <f>'6月（停止あり）'!AM6</f>
        <v>0.7</v>
      </c>
      <c r="N5" s="89">
        <f>'6月（停止あり）'!AN6</f>
        <v>9</v>
      </c>
      <c r="O5" s="144">
        <f>'7月（停止あり）'!AN6</f>
        <v>1</v>
      </c>
      <c r="P5" s="89">
        <f>'7月（停止あり）'!AO6</f>
        <v>0</v>
      </c>
      <c r="Q5" s="145">
        <f>'8月（停止あり）'!AN6</f>
        <v>1</v>
      </c>
      <c r="R5" s="146">
        <f>'8月（停止あり）'!AO6</f>
        <v>0</v>
      </c>
      <c r="S5" s="144">
        <f>'9月（停止あり）'!AM6</f>
        <v>1</v>
      </c>
      <c r="T5" s="89">
        <f>'9月（停止あり）'!AN6</f>
        <v>0</v>
      </c>
      <c r="U5" s="147">
        <f>'10月(停止あり）'!AN6</f>
        <v>1</v>
      </c>
      <c r="V5" s="148">
        <f>'10月(停止あり）'!AO6</f>
        <v>0</v>
      </c>
      <c r="W5" s="149">
        <f>'11月（停止あり）'!AM6</f>
        <v>1</v>
      </c>
      <c r="X5" s="150">
        <f>'11月（停止あり）'!AN6</f>
        <v>0</v>
      </c>
      <c r="Y5" s="140">
        <f>'12月'!AN6</f>
        <v>1</v>
      </c>
      <c r="Z5" s="141">
        <f>'12月'!AO6</f>
        <v>0</v>
      </c>
      <c r="AA5" s="140">
        <f>'1月'!AN6</f>
        <v>1</v>
      </c>
      <c r="AB5" s="141">
        <f>'1月'!AO6</f>
        <v>0</v>
      </c>
      <c r="AC5" s="140">
        <f>'2月'!AL6</f>
        <v>1</v>
      </c>
      <c r="AD5" s="141">
        <f>'2月'!AM6</f>
        <v>0</v>
      </c>
      <c r="AE5" s="140">
        <f>'3月'!AN6</f>
        <v>1</v>
      </c>
      <c r="AF5" s="141">
        <f>'3月'!AO6</f>
        <v>0</v>
      </c>
      <c r="AG5" s="151">
        <f t="shared" ref="AG5:AG9" si="0">IF(AH5=0,1,1-AH5/365)</f>
        <v>0.97534246575342465</v>
      </c>
      <c r="AH5" s="107">
        <f t="shared" ref="AH5:AH62" si="1">J5+L5+N5+P5+R5+T5+V5+X5+Z5+AB5+AD5+AF5</f>
        <v>9</v>
      </c>
    </row>
    <row r="6" spans="2:34" x14ac:dyDescent="0.2">
      <c r="B6" s="13">
        <v>3</v>
      </c>
      <c r="C6" s="345"/>
      <c r="D6" s="349"/>
      <c r="E6" s="350"/>
      <c r="F6" s="221" t="s">
        <v>15</v>
      </c>
      <c r="G6" s="222" t="s">
        <v>16</v>
      </c>
      <c r="H6" s="12" t="s">
        <v>10</v>
      </c>
      <c r="I6" s="143">
        <f>'4月'!AM7</f>
        <v>1</v>
      </c>
      <c r="J6" s="89">
        <f>'4月'!AN7</f>
        <v>0</v>
      </c>
      <c r="K6" s="144">
        <f>'5月'!AN7</f>
        <v>1</v>
      </c>
      <c r="L6" s="89">
        <f>'5月'!AO7</f>
        <v>0</v>
      </c>
      <c r="M6" s="144">
        <f>'6月（停止あり）'!AM7</f>
        <v>0.7</v>
      </c>
      <c r="N6" s="89">
        <f>'6月（停止あり）'!AN7</f>
        <v>9</v>
      </c>
      <c r="O6" s="144">
        <f>'7月（停止あり）'!AN7</f>
        <v>1</v>
      </c>
      <c r="P6" s="89">
        <f>'7月（停止あり）'!AO7</f>
        <v>0</v>
      </c>
      <c r="Q6" s="145">
        <f>'8月（停止あり）'!AN7</f>
        <v>1</v>
      </c>
      <c r="R6" s="146">
        <f>'8月（停止あり）'!AO7</f>
        <v>0</v>
      </c>
      <c r="S6" s="144">
        <f>'9月（停止あり）'!AM7</f>
        <v>1</v>
      </c>
      <c r="T6" s="89">
        <f>'9月（停止あり）'!AN7</f>
        <v>0</v>
      </c>
      <c r="U6" s="147">
        <f>'10月(停止あり）'!AN7</f>
        <v>1</v>
      </c>
      <c r="V6" s="148">
        <f>'10月(停止あり）'!AO7</f>
        <v>0</v>
      </c>
      <c r="W6" s="149">
        <f>'11月（停止あり）'!AM7</f>
        <v>1</v>
      </c>
      <c r="X6" s="150">
        <f>'11月（停止あり）'!AN7</f>
        <v>0</v>
      </c>
      <c r="Y6" s="140">
        <f>'12月'!AN7</f>
        <v>1</v>
      </c>
      <c r="Z6" s="141">
        <f>'12月'!AO7</f>
        <v>0</v>
      </c>
      <c r="AA6" s="140">
        <f>'1月'!AN7</f>
        <v>1</v>
      </c>
      <c r="AB6" s="141">
        <f>'1月'!AO7</f>
        <v>0</v>
      </c>
      <c r="AC6" s="140">
        <f>'2月'!AL7</f>
        <v>1</v>
      </c>
      <c r="AD6" s="141">
        <f>'2月'!AM7</f>
        <v>0</v>
      </c>
      <c r="AE6" s="140">
        <f>'3月'!AN7</f>
        <v>1</v>
      </c>
      <c r="AF6" s="141">
        <f>'3月'!AO7</f>
        <v>0</v>
      </c>
      <c r="AG6" s="151">
        <f t="shared" si="0"/>
        <v>0.97534246575342465</v>
      </c>
      <c r="AH6" s="107">
        <f t="shared" si="1"/>
        <v>9</v>
      </c>
    </row>
    <row r="7" spans="2:34" x14ac:dyDescent="0.2">
      <c r="B7" s="13">
        <v>4</v>
      </c>
      <c r="C7" s="345"/>
      <c r="D7" s="349"/>
      <c r="E7" s="350"/>
      <c r="F7" s="221" t="s">
        <v>17</v>
      </c>
      <c r="G7" s="222" t="s">
        <v>18</v>
      </c>
      <c r="H7" s="12" t="s">
        <v>10</v>
      </c>
      <c r="I7" s="143">
        <f>'4月'!AM8</f>
        <v>1</v>
      </c>
      <c r="J7" s="89">
        <f>'4月'!AN8</f>
        <v>0</v>
      </c>
      <c r="K7" s="144">
        <f>'5月'!AN8</f>
        <v>1</v>
      </c>
      <c r="L7" s="89">
        <f>'5月'!AO8</f>
        <v>0</v>
      </c>
      <c r="M7" s="144">
        <f>'6月（停止あり）'!AM8</f>
        <v>0.7</v>
      </c>
      <c r="N7" s="89">
        <f>'6月（停止あり）'!AN8</f>
        <v>9</v>
      </c>
      <c r="O7" s="144">
        <f>'7月（停止あり）'!AN8</f>
        <v>1</v>
      </c>
      <c r="P7" s="89">
        <f>'7月（停止あり）'!AO8</f>
        <v>0</v>
      </c>
      <c r="Q7" s="145">
        <f>'8月（停止あり）'!AN8</f>
        <v>1</v>
      </c>
      <c r="R7" s="146">
        <f>'8月（停止あり）'!AO8</f>
        <v>0</v>
      </c>
      <c r="S7" s="144">
        <f>'9月（停止あり）'!AM8</f>
        <v>1</v>
      </c>
      <c r="T7" s="89">
        <f>'9月（停止あり）'!AN8</f>
        <v>0</v>
      </c>
      <c r="U7" s="147">
        <f>'10月(停止あり）'!AN8</f>
        <v>1</v>
      </c>
      <c r="V7" s="148">
        <f>'10月(停止あり）'!AO8</f>
        <v>0</v>
      </c>
      <c r="W7" s="149">
        <f>'11月（停止あり）'!AM8</f>
        <v>1</v>
      </c>
      <c r="X7" s="150">
        <f>'11月（停止あり）'!AN8</f>
        <v>0</v>
      </c>
      <c r="Y7" s="140">
        <f>'12月'!AN8</f>
        <v>1</v>
      </c>
      <c r="Z7" s="141">
        <f>'12月'!AO8</f>
        <v>0</v>
      </c>
      <c r="AA7" s="140">
        <f>'1月'!AN8</f>
        <v>1</v>
      </c>
      <c r="AB7" s="141">
        <f>'1月'!AO8</f>
        <v>0</v>
      </c>
      <c r="AC7" s="140">
        <f>'2月'!AL8</f>
        <v>1</v>
      </c>
      <c r="AD7" s="141">
        <f>'2月'!AM8</f>
        <v>0</v>
      </c>
      <c r="AE7" s="140">
        <f>'3月'!AN8</f>
        <v>1</v>
      </c>
      <c r="AF7" s="141">
        <f>'3月'!AO8</f>
        <v>0</v>
      </c>
      <c r="AG7" s="151">
        <f t="shared" si="0"/>
        <v>0.97534246575342465</v>
      </c>
      <c r="AH7" s="107">
        <f t="shared" si="1"/>
        <v>9</v>
      </c>
    </row>
    <row r="8" spans="2:34" x14ac:dyDescent="0.2">
      <c r="B8" s="13">
        <v>5</v>
      </c>
      <c r="C8" s="345"/>
      <c r="D8" s="349"/>
      <c r="E8" s="350"/>
      <c r="F8" s="221" t="s">
        <v>20</v>
      </c>
      <c r="G8" s="222" t="s">
        <v>21</v>
      </c>
      <c r="H8" s="12" t="s">
        <v>10</v>
      </c>
      <c r="I8" s="143">
        <f>'4月'!AM9</f>
        <v>1</v>
      </c>
      <c r="J8" s="89">
        <f>'4月'!AN9</f>
        <v>0</v>
      </c>
      <c r="K8" s="144">
        <f>'5月'!AN9</f>
        <v>1</v>
      </c>
      <c r="L8" s="89">
        <f>'5月'!AO9</f>
        <v>0</v>
      </c>
      <c r="M8" s="144">
        <f>'6月（停止あり）'!AM9</f>
        <v>0.7</v>
      </c>
      <c r="N8" s="89">
        <f>'6月（停止あり）'!AN9</f>
        <v>9</v>
      </c>
      <c r="O8" s="144">
        <f>'7月（停止あり）'!AN9</f>
        <v>1</v>
      </c>
      <c r="P8" s="89">
        <f>'7月（停止あり）'!AO9</f>
        <v>0</v>
      </c>
      <c r="Q8" s="145">
        <f>'8月（停止あり）'!AN9</f>
        <v>1</v>
      </c>
      <c r="R8" s="146">
        <f>'8月（停止あり）'!AO9</f>
        <v>0</v>
      </c>
      <c r="S8" s="144">
        <f>'9月（停止あり）'!AM9</f>
        <v>1</v>
      </c>
      <c r="T8" s="89">
        <f>'9月（停止あり）'!AN9</f>
        <v>0</v>
      </c>
      <c r="U8" s="147">
        <f>'10月(停止あり）'!AN9</f>
        <v>1</v>
      </c>
      <c r="V8" s="148">
        <f>'10月(停止あり）'!AO9</f>
        <v>0</v>
      </c>
      <c r="W8" s="149">
        <f>'11月（停止あり）'!AM9</f>
        <v>1</v>
      </c>
      <c r="X8" s="150">
        <f>'11月（停止あり）'!AN9</f>
        <v>0</v>
      </c>
      <c r="Y8" s="140">
        <f>'12月'!AN9</f>
        <v>1</v>
      </c>
      <c r="Z8" s="141">
        <f>'12月'!AO9</f>
        <v>0</v>
      </c>
      <c r="AA8" s="140">
        <f>'1月'!AN9</f>
        <v>1</v>
      </c>
      <c r="AB8" s="141">
        <f>'1月'!AO9</f>
        <v>0</v>
      </c>
      <c r="AC8" s="140">
        <f>'2月'!AL9</f>
        <v>1</v>
      </c>
      <c r="AD8" s="141">
        <f>'2月'!AM9</f>
        <v>0</v>
      </c>
      <c r="AE8" s="140">
        <f>'3月'!AN9</f>
        <v>1</v>
      </c>
      <c r="AF8" s="141">
        <f>'3月'!AO9</f>
        <v>0</v>
      </c>
      <c r="AG8" s="151">
        <f t="shared" si="0"/>
        <v>0.97534246575342465</v>
      </c>
      <c r="AH8" s="107">
        <f t="shared" si="1"/>
        <v>9</v>
      </c>
    </row>
    <row r="9" spans="2:34" ht="13.8" thickBot="1" x14ac:dyDescent="0.25">
      <c r="B9" s="13">
        <v>6</v>
      </c>
      <c r="C9" s="345"/>
      <c r="D9" s="351"/>
      <c r="E9" s="352"/>
      <c r="F9" s="223" t="s">
        <v>23</v>
      </c>
      <c r="G9" s="224" t="s">
        <v>24</v>
      </c>
      <c r="H9" s="22" t="s">
        <v>10</v>
      </c>
      <c r="I9" s="143">
        <f>'4月'!AM10</f>
        <v>1</v>
      </c>
      <c r="J9" s="89">
        <f>'4月'!AN10</f>
        <v>0</v>
      </c>
      <c r="K9" s="152">
        <f>'5月'!AN10</f>
        <v>1</v>
      </c>
      <c r="L9" s="92">
        <f>'5月'!AO10</f>
        <v>0</v>
      </c>
      <c r="M9" s="152">
        <f>'6月（停止あり）'!AM10</f>
        <v>0.7</v>
      </c>
      <c r="N9" s="92">
        <f>'6月（停止あり）'!AN10</f>
        <v>9</v>
      </c>
      <c r="O9" s="144">
        <f>'7月（停止あり）'!AN10</f>
        <v>1</v>
      </c>
      <c r="P9" s="89">
        <f>'7月（停止あり）'!AO10</f>
        <v>0</v>
      </c>
      <c r="Q9" s="153">
        <f>'8月（停止あり）'!AN10</f>
        <v>1</v>
      </c>
      <c r="R9" s="154">
        <f>'8月（停止あり）'!AO10</f>
        <v>0</v>
      </c>
      <c r="S9" s="144">
        <f>'9月（停止あり）'!AM10</f>
        <v>1</v>
      </c>
      <c r="T9" s="89">
        <f>'9月（停止あり）'!AN10</f>
        <v>0</v>
      </c>
      <c r="U9" s="155">
        <f>'10月(停止あり）'!AN10</f>
        <v>1</v>
      </c>
      <c r="V9" s="156">
        <f>'10月(停止あり）'!AO10</f>
        <v>0</v>
      </c>
      <c r="W9" s="149">
        <f>'11月（停止あり）'!AM10</f>
        <v>1</v>
      </c>
      <c r="X9" s="150">
        <f>'11月（停止あり）'!AN10</f>
        <v>0</v>
      </c>
      <c r="Y9" s="140">
        <f>'12月'!AN10</f>
        <v>1</v>
      </c>
      <c r="Z9" s="141">
        <f>'12月'!AO10</f>
        <v>0</v>
      </c>
      <c r="AA9" s="140">
        <f>'1月'!AN10</f>
        <v>1</v>
      </c>
      <c r="AB9" s="141">
        <f>'1月'!AO10</f>
        <v>0</v>
      </c>
      <c r="AC9" s="140">
        <f>'2月'!AL10</f>
        <v>1</v>
      </c>
      <c r="AD9" s="141">
        <f>'2月'!AM10</f>
        <v>0</v>
      </c>
      <c r="AE9" s="140">
        <f>'3月'!AN10</f>
        <v>1</v>
      </c>
      <c r="AF9" s="141">
        <f>'3月'!AO10</f>
        <v>0</v>
      </c>
      <c r="AG9" s="157">
        <f t="shared" si="0"/>
        <v>0.97534246575342465</v>
      </c>
      <c r="AH9" s="110">
        <f t="shared" si="1"/>
        <v>9</v>
      </c>
    </row>
    <row r="10" spans="2:34" ht="13.8" thickBot="1" x14ac:dyDescent="0.25">
      <c r="B10" s="52"/>
      <c r="C10" s="345"/>
      <c r="D10" s="353"/>
      <c r="E10" s="354"/>
      <c r="F10" s="225" t="s">
        <v>337</v>
      </c>
      <c r="G10" s="226"/>
      <c r="H10" s="227">
        <f>COUNTA(H4:H9)</f>
        <v>6</v>
      </c>
      <c r="I10" s="158" t="str">
        <f>'4月'!AM11</f>
        <v>100%</v>
      </c>
      <c r="J10" s="93">
        <f>'4月'!AN11</f>
        <v>0</v>
      </c>
      <c r="K10" s="159" t="str">
        <f>'5月'!AN11</f>
        <v>100%</v>
      </c>
      <c r="L10" s="160">
        <f>'5月'!AO11</f>
        <v>0</v>
      </c>
      <c r="M10" s="161">
        <f>'6月（停止あり）'!AM11</f>
        <v>0.70000000000000007</v>
      </c>
      <c r="N10" s="160">
        <f>'6月（停止あり）'!AN11</f>
        <v>54</v>
      </c>
      <c r="O10" s="161" t="str">
        <f>'7月（停止あり）'!AN11</f>
        <v>100%</v>
      </c>
      <c r="P10" s="160">
        <f>'7月（停止あり）'!AO11</f>
        <v>0</v>
      </c>
      <c r="Q10" s="162" t="str">
        <f>'8月（停止あり）'!AN11</f>
        <v>100%</v>
      </c>
      <c r="R10" s="163">
        <f>'8月（停止あり）'!AO11</f>
        <v>0</v>
      </c>
      <c r="S10" s="162" t="str">
        <f>'9月（停止あり）'!AM11</f>
        <v>100%</v>
      </c>
      <c r="T10" s="160">
        <f>'9月（停止あり）'!AN11</f>
        <v>0</v>
      </c>
      <c r="U10" s="164" t="str">
        <f>'10月(停止あり）'!AN11</f>
        <v>100%</v>
      </c>
      <c r="V10" s="163">
        <f>'10月(停止あり）'!AO11</f>
        <v>0</v>
      </c>
      <c r="W10" s="165" t="str">
        <f>'11月（停止あり）'!AM11</f>
        <v>100%</v>
      </c>
      <c r="X10" s="166">
        <f>'11月（停止あり）'!AN11</f>
        <v>0</v>
      </c>
      <c r="Y10" s="165" t="str">
        <f>'12月'!AN11</f>
        <v>100%</v>
      </c>
      <c r="Z10" s="166">
        <f>'12月'!AO11</f>
        <v>0</v>
      </c>
      <c r="AA10" s="165" t="str">
        <f>'1月'!AN11</f>
        <v>100%</v>
      </c>
      <c r="AB10" s="166">
        <f>'1月'!AO11</f>
        <v>0</v>
      </c>
      <c r="AC10" s="165" t="str">
        <f>'2月'!AL11</f>
        <v>100%</v>
      </c>
      <c r="AD10" s="166">
        <f>'2月'!AM11</f>
        <v>0</v>
      </c>
      <c r="AE10" s="165" t="str">
        <f>'3月'!AN11</f>
        <v>100%</v>
      </c>
      <c r="AF10" s="166">
        <f>'3月'!AO11</f>
        <v>0</v>
      </c>
      <c r="AG10" s="167">
        <f>IF(AH10=0,1,1-AH10/2190)</f>
        <v>0.97534246575342465</v>
      </c>
      <c r="AH10" s="168">
        <f>SUM(AH4:AH9)</f>
        <v>54</v>
      </c>
    </row>
    <row r="11" spans="2:34" x14ac:dyDescent="0.2">
      <c r="B11" s="13">
        <v>7</v>
      </c>
      <c r="C11" s="345"/>
      <c r="D11" s="355" t="s">
        <v>26</v>
      </c>
      <c r="E11" s="357" t="s">
        <v>27</v>
      </c>
      <c r="F11" s="228" t="s">
        <v>28</v>
      </c>
      <c r="G11" s="229" t="s">
        <v>29</v>
      </c>
      <c r="H11" s="19" t="s">
        <v>30</v>
      </c>
      <c r="I11" s="143">
        <f>'4月'!AM12</f>
        <v>1</v>
      </c>
      <c r="J11" s="89">
        <f>'4月'!AN12</f>
        <v>0</v>
      </c>
      <c r="K11" s="144">
        <f>'5月'!AN12</f>
        <v>1</v>
      </c>
      <c r="L11" s="89">
        <f>'5月'!AO12</f>
        <v>0</v>
      </c>
      <c r="M11" s="143">
        <f>'6月（停止あり）'!AM12</f>
        <v>0.7</v>
      </c>
      <c r="N11" s="120">
        <f>'6月（停止あり）'!AN12</f>
        <v>9</v>
      </c>
      <c r="O11" s="144">
        <f>'7月（停止あり）'!AN12</f>
        <v>1</v>
      </c>
      <c r="P11" s="89">
        <f>'7月（停止あり）'!AO12</f>
        <v>0</v>
      </c>
      <c r="Q11" s="169">
        <f>'8月（停止あり）'!AN12</f>
        <v>1</v>
      </c>
      <c r="R11" s="170">
        <f>'8月（停止あり）'!AO12</f>
        <v>0</v>
      </c>
      <c r="S11" s="144">
        <f>'9月（停止あり）'!AM12</f>
        <v>1</v>
      </c>
      <c r="T11" s="89">
        <f>'9月（停止あり）'!AN12</f>
        <v>0</v>
      </c>
      <c r="U11" s="138">
        <f>'10月(停止あり）'!AN12</f>
        <v>1</v>
      </c>
      <c r="V11" s="139">
        <f>'10月(停止あり）'!AO12</f>
        <v>0</v>
      </c>
      <c r="W11" s="149">
        <f>'11月（停止あり）'!AM12</f>
        <v>1</v>
      </c>
      <c r="X11" s="150">
        <f>'11月（停止あり）'!AN12</f>
        <v>0</v>
      </c>
      <c r="Y11" s="140">
        <f>'12月'!AN12</f>
        <v>1</v>
      </c>
      <c r="Z11" s="141">
        <f>'12月'!AO12</f>
        <v>0</v>
      </c>
      <c r="AA11" s="140">
        <f>'1月'!AN12</f>
        <v>1</v>
      </c>
      <c r="AB11" s="141">
        <f>'1月'!AO12</f>
        <v>0</v>
      </c>
      <c r="AC11" s="140">
        <f>'2月'!AL12</f>
        <v>1</v>
      </c>
      <c r="AD11" s="141">
        <f>'2月'!AM12</f>
        <v>0</v>
      </c>
      <c r="AE11" s="140">
        <f>'3月'!AN12</f>
        <v>1</v>
      </c>
      <c r="AF11" s="141">
        <f>'3月'!AO12</f>
        <v>0</v>
      </c>
      <c r="AG11" s="171">
        <f>IF(AH11=0,1,1-AH11/365)</f>
        <v>0.97534246575342465</v>
      </c>
      <c r="AH11" s="172">
        <f t="shared" si="1"/>
        <v>9</v>
      </c>
    </row>
    <row r="12" spans="2:34" x14ac:dyDescent="0.2">
      <c r="B12" s="13">
        <v>8</v>
      </c>
      <c r="C12" s="345"/>
      <c r="D12" s="355"/>
      <c r="E12" s="358"/>
      <c r="F12" s="221" t="s">
        <v>31</v>
      </c>
      <c r="G12" s="222" t="s">
        <v>32</v>
      </c>
      <c r="H12" s="12" t="s">
        <v>30</v>
      </c>
      <c r="I12" s="143">
        <f>'4月'!AM13</f>
        <v>1</v>
      </c>
      <c r="J12" s="89">
        <f>'4月'!AN13</f>
        <v>0</v>
      </c>
      <c r="K12" s="144">
        <f>'5月'!AN13</f>
        <v>1</v>
      </c>
      <c r="L12" s="89">
        <f>'5月'!AO13</f>
        <v>0</v>
      </c>
      <c r="M12" s="144">
        <f>'6月（停止あり）'!AM13</f>
        <v>0.7</v>
      </c>
      <c r="N12" s="89">
        <f>'6月（停止あり）'!AN13</f>
        <v>9</v>
      </c>
      <c r="O12" s="144">
        <f>'7月（停止あり）'!AN13</f>
        <v>1</v>
      </c>
      <c r="P12" s="89">
        <f>'7月（停止あり）'!AO13</f>
        <v>0</v>
      </c>
      <c r="Q12" s="145">
        <f>'8月（停止あり）'!AN13</f>
        <v>1</v>
      </c>
      <c r="R12" s="146">
        <f>'8月（停止あり）'!AO13</f>
        <v>0</v>
      </c>
      <c r="S12" s="144">
        <f>'9月（停止あり）'!AM13</f>
        <v>1</v>
      </c>
      <c r="T12" s="89">
        <f>'9月（停止あり）'!AN13</f>
        <v>0</v>
      </c>
      <c r="U12" s="147">
        <f>'10月(停止あり）'!AN13</f>
        <v>1</v>
      </c>
      <c r="V12" s="148">
        <f>'10月(停止あり）'!AO13</f>
        <v>0</v>
      </c>
      <c r="W12" s="149">
        <f>'11月（停止あり）'!AM13</f>
        <v>1</v>
      </c>
      <c r="X12" s="150">
        <f>'11月（停止あり）'!AN13</f>
        <v>0</v>
      </c>
      <c r="Y12" s="140">
        <f>'12月'!AN13</f>
        <v>1</v>
      </c>
      <c r="Z12" s="141">
        <f>'12月'!AO13</f>
        <v>0</v>
      </c>
      <c r="AA12" s="140">
        <f>'1月'!AN13</f>
        <v>1</v>
      </c>
      <c r="AB12" s="141">
        <f>'1月'!AO13</f>
        <v>0</v>
      </c>
      <c r="AC12" s="140">
        <f>'2月'!AL13</f>
        <v>1</v>
      </c>
      <c r="AD12" s="141">
        <f>'2月'!AM13</f>
        <v>0</v>
      </c>
      <c r="AE12" s="140">
        <f>'3月'!AN13</f>
        <v>1</v>
      </c>
      <c r="AF12" s="141">
        <f>'3月'!AO13</f>
        <v>0</v>
      </c>
      <c r="AG12" s="171">
        <f t="shared" ref="AG12:AG21" si="2">IF(AH12=0,1,1-AH12/365)</f>
        <v>0.97534246575342465</v>
      </c>
      <c r="AH12" s="172">
        <f t="shared" si="1"/>
        <v>9</v>
      </c>
    </row>
    <row r="13" spans="2:34" x14ac:dyDescent="0.2">
      <c r="B13" s="13">
        <v>9</v>
      </c>
      <c r="C13" s="345"/>
      <c r="D13" s="355"/>
      <c r="E13" s="358"/>
      <c r="F13" s="221" t="s">
        <v>33</v>
      </c>
      <c r="G13" s="222" t="s">
        <v>34</v>
      </c>
      <c r="H13" s="12" t="s">
        <v>30</v>
      </c>
      <c r="I13" s="143">
        <f>'4月'!AM14</f>
        <v>1</v>
      </c>
      <c r="J13" s="89">
        <f>'4月'!AN14</f>
        <v>0</v>
      </c>
      <c r="K13" s="144">
        <f>'5月'!AN14</f>
        <v>1</v>
      </c>
      <c r="L13" s="89">
        <f>'5月'!AO14</f>
        <v>0</v>
      </c>
      <c r="M13" s="144">
        <f>'6月（停止あり）'!AM14</f>
        <v>0.7</v>
      </c>
      <c r="N13" s="89">
        <f>'6月（停止あり）'!AN14</f>
        <v>9</v>
      </c>
      <c r="O13" s="144">
        <f>'7月（停止あり）'!AN14</f>
        <v>1</v>
      </c>
      <c r="P13" s="89">
        <f>'7月（停止あり）'!AO14</f>
        <v>0</v>
      </c>
      <c r="Q13" s="145">
        <f>'8月（停止あり）'!AN14</f>
        <v>1</v>
      </c>
      <c r="R13" s="146">
        <f>'8月（停止あり）'!AO14</f>
        <v>0</v>
      </c>
      <c r="S13" s="144">
        <f>'9月（停止あり）'!AM14</f>
        <v>1</v>
      </c>
      <c r="T13" s="89">
        <f>'9月（停止あり）'!AN14</f>
        <v>0</v>
      </c>
      <c r="U13" s="147">
        <f>'10月(停止あり）'!AN14</f>
        <v>1</v>
      </c>
      <c r="V13" s="148">
        <f>'10月(停止あり）'!AO14</f>
        <v>0</v>
      </c>
      <c r="W13" s="149">
        <f>'11月（停止あり）'!AM14</f>
        <v>1</v>
      </c>
      <c r="X13" s="150">
        <f>'11月（停止あり）'!AN14</f>
        <v>0</v>
      </c>
      <c r="Y13" s="140">
        <f>'12月'!AN14</f>
        <v>1</v>
      </c>
      <c r="Z13" s="141">
        <f>'12月'!AO14</f>
        <v>0</v>
      </c>
      <c r="AA13" s="140">
        <f>'1月'!AN14</f>
        <v>1</v>
      </c>
      <c r="AB13" s="141">
        <f>'1月'!AO14</f>
        <v>0</v>
      </c>
      <c r="AC13" s="140">
        <f>'2月'!AL14</f>
        <v>1</v>
      </c>
      <c r="AD13" s="141">
        <f>'2月'!AM14</f>
        <v>0</v>
      </c>
      <c r="AE13" s="140">
        <f>'3月'!AN14</f>
        <v>1</v>
      </c>
      <c r="AF13" s="141">
        <f>'3月'!AO14</f>
        <v>0</v>
      </c>
      <c r="AG13" s="171">
        <f t="shared" si="2"/>
        <v>0.97534246575342465</v>
      </c>
      <c r="AH13" s="172">
        <f t="shared" si="1"/>
        <v>9</v>
      </c>
    </row>
    <row r="14" spans="2:34" x14ac:dyDescent="0.2">
      <c r="B14" s="13">
        <v>10</v>
      </c>
      <c r="C14" s="345"/>
      <c r="D14" s="355"/>
      <c r="E14" s="358"/>
      <c r="F14" s="221" t="s">
        <v>35</v>
      </c>
      <c r="G14" s="222" t="s">
        <v>32</v>
      </c>
      <c r="H14" s="12" t="s">
        <v>30</v>
      </c>
      <c r="I14" s="143">
        <f>'4月'!AM15</f>
        <v>1</v>
      </c>
      <c r="J14" s="89">
        <f>'4月'!AN15</f>
        <v>0</v>
      </c>
      <c r="K14" s="144">
        <f>'5月'!AN15</f>
        <v>1</v>
      </c>
      <c r="L14" s="89">
        <f>'5月'!AO15</f>
        <v>0</v>
      </c>
      <c r="M14" s="144">
        <f>'6月（停止あり）'!AM15</f>
        <v>0.7</v>
      </c>
      <c r="N14" s="89">
        <f>'6月（停止あり）'!AN15</f>
        <v>9</v>
      </c>
      <c r="O14" s="144">
        <f>'7月（停止あり）'!AN15</f>
        <v>1</v>
      </c>
      <c r="P14" s="89">
        <f>'7月（停止あり）'!AO15</f>
        <v>0</v>
      </c>
      <c r="Q14" s="145">
        <f>'8月（停止あり）'!AN15</f>
        <v>1</v>
      </c>
      <c r="R14" s="146">
        <f>'8月（停止あり）'!AO15</f>
        <v>0</v>
      </c>
      <c r="S14" s="144">
        <f>'9月（停止あり）'!AM15</f>
        <v>1</v>
      </c>
      <c r="T14" s="89">
        <f>'9月（停止あり）'!AN15</f>
        <v>0</v>
      </c>
      <c r="U14" s="147">
        <f>'10月(停止あり）'!AN15</f>
        <v>1</v>
      </c>
      <c r="V14" s="148">
        <f>'10月(停止あり）'!AO15</f>
        <v>0</v>
      </c>
      <c r="W14" s="149">
        <f>'11月（停止あり）'!AM15</f>
        <v>1</v>
      </c>
      <c r="X14" s="150">
        <f>'11月（停止あり）'!AN15</f>
        <v>0</v>
      </c>
      <c r="Y14" s="140">
        <f>'12月'!AN15</f>
        <v>1</v>
      </c>
      <c r="Z14" s="141">
        <f>'12月'!AO15</f>
        <v>0</v>
      </c>
      <c r="AA14" s="140">
        <f>'1月'!AN15</f>
        <v>1</v>
      </c>
      <c r="AB14" s="141">
        <f>'1月'!AO15</f>
        <v>0</v>
      </c>
      <c r="AC14" s="140">
        <f>'2月'!AL15</f>
        <v>1</v>
      </c>
      <c r="AD14" s="141">
        <f>'2月'!AM15</f>
        <v>0</v>
      </c>
      <c r="AE14" s="140">
        <f>'3月'!AN15</f>
        <v>1</v>
      </c>
      <c r="AF14" s="141">
        <f>'3月'!AO15</f>
        <v>0</v>
      </c>
      <c r="AG14" s="171">
        <f t="shared" si="2"/>
        <v>0.97534246575342465</v>
      </c>
      <c r="AH14" s="172">
        <f t="shared" si="1"/>
        <v>9</v>
      </c>
    </row>
    <row r="15" spans="2:34" x14ac:dyDescent="0.2">
      <c r="B15" s="13">
        <v>11</v>
      </c>
      <c r="C15" s="345"/>
      <c r="D15" s="355"/>
      <c r="E15" s="358"/>
      <c r="F15" s="221" t="s">
        <v>37</v>
      </c>
      <c r="G15" s="222" t="s">
        <v>38</v>
      </c>
      <c r="H15" s="12" t="s">
        <v>30</v>
      </c>
      <c r="I15" s="143">
        <f>'4月'!AM16</f>
        <v>1</v>
      </c>
      <c r="J15" s="89">
        <f>'4月'!AN16</f>
        <v>0</v>
      </c>
      <c r="K15" s="144">
        <f>'5月'!AN16</f>
        <v>1</v>
      </c>
      <c r="L15" s="89">
        <f>'5月'!AO16</f>
        <v>0</v>
      </c>
      <c r="M15" s="144">
        <f>'6月（停止あり）'!AM16</f>
        <v>0.7</v>
      </c>
      <c r="N15" s="89">
        <f>'6月（停止あり）'!AN16</f>
        <v>9</v>
      </c>
      <c r="O15" s="144">
        <f>'7月（停止あり）'!AN16</f>
        <v>1</v>
      </c>
      <c r="P15" s="89">
        <f>'7月（停止あり）'!AO16</f>
        <v>0</v>
      </c>
      <c r="Q15" s="145">
        <f>'8月（停止あり）'!AN16</f>
        <v>1</v>
      </c>
      <c r="R15" s="146">
        <f>'8月（停止あり）'!AO16</f>
        <v>0</v>
      </c>
      <c r="S15" s="144">
        <f>'9月（停止あり）'!AM16</f>
        <v>1</v>
      </c>
      <c r="T15" s="89">
        <f>'9月（停止あり）'!AN16</f>
        <v>0</v>
      </c>
      <c r="U15" s="147">
        <f>'10月(停止あり）'!AN16</f>
        <v>1</v>
      </c>
      <c r="V15" s="148">
        <f>'10月(停止あり）'!AO16</f>
        <v>0</v>
      </c>
      <c r="W15" s="149">
        <f>'11月（停止あり）'!AM16</f>
        <v>1</v>
      </c>
      <c r="X15" s="150">
        <f>'11月（停止あり）'!AN16</f>
        <v>0</v>
      </c>
      <c r="Y15" s="140">
        <f>'12月'!AN16</f>
        <v>1</v>
      </c>
      <c r="Z15" s="141">
        <f>'12月'!AO16</f>
        <v>0</v>
      </c>
      <c r="AA15" s="140">
        <f>'1月'!AN16</f>
        <v>1</v>
      </c>
      <c r="AB15" s="141">
        <f>'1月'!AO16</f>
        <v>0</v>
      </c>
      <c r="AC15" s="140">
        <f>'2月'!AL16</f>
        <v>1</v>
      </c>
      <c r="AD15" s="141">
        <f>'2月'!AM16</f>
        <v>0</v>
      </c>
      <c r="AE15" s="140">
        <f>'3月'!AN16</f>
        <v>1</v>
      </c>
      <c r="AF15" s="141">
        <f>'3月'!AO16</f>
        <v>0</v>
      </c>
      <c r="AG15" s="171">
        <f t="shared" si="2"/>
        <v>0.97534246575342465</v>
      </c>
      <c r="AH15" s="172">
        <f t="shared" si="1"/>
        <v>9</v>
      </c>
    </row>
    <row r="16" spans="2:34" x14ac:dyDescent="0.2">
      <c r="B16" s="13">
        <v>12</v>
      </c>
      <c r="C16" s="345"/>
      <c r="D16" s="355"/>
      <c r="E16" s="358"/>
      <c r="F16" s="221" t="s">
        <v>39</v>
      </c>
      <c r="G16" s="222" t="s">
        <v>38</v>
      </c>
      <c r="H16" s="12" t="s">
        <v>30</v>
      </c>
      <c r="I16" s="143">
        <f>'4月'!AM17</f>
        <v>1</v>
      </c>
      <c r="J16" s="89">
        <f>'4月'!AN17</f>
        <v>0</v>
      </c>
      <c r="K16" s="144">
        <f>'5月'!AN17</f>
        <v>1</v>
      </c>
      <c r="L16" s="89">
        <f>'5月'!AO17</f>
        <v>0</v>
      </c>
      <c r="M16" s="144">
        <f>'6月（停止あり）'!AM17</f>
        <v>0.7</v>
      </c>
      <c r="N16" s="89">
        <f>'6月（停止あり）'!AN17</f>
        <v>9</v>
      </c>
      <c r="O16" s="144">
        <f>'7月（停止あり）'!AN17</f>
        <v>1</v>
      </c>
      <c r="P16" s="89">
        <f>'7月（停止あり）'!AO17</f>
        <v>0</v>
      </c>
      <c r="Q16" s="145">
        <f>'8月（停止あり）'!AN17</f>
        <v>1</v>
      </c>
      <c r="R16" s="146">
        <f>'8月（停止あり）'!AO17</f>
        <v>0</v>
      </c>
      <c r="S16" s="144">
        <f>'9月（停止あり）'!AM17</f>
        <v>1</v>
      </c>
      <c r="T16" s="89">
        <f>'9月（停止あり）'!AN17</f>
        <v>0</v>
      </c>
      <c r="U16" s="147">
        <f>'10月(停止あり）'!AN17</f>
        <v>1</v>
      </c>
      <c r="V16" s="148">
        <f>'10月(停止あり）'!AO17</f>
        <v>0</v>
      </c>
      <c r="W16" s="149">
        <f>'11月（停止あり）'!AM17</f>
        <v>1</v>
      </c>
      <c r="X16" s="150">
        <f>'11月（停止あり）'!AN17</f>
        <v>0</v>
      </c>
      <c r="Y16" s="140">
        <f>'12月'!AN17</f>
        <v>1</v>
      </c>
      <c r="Z16" s="141">
        <f>'12月'!AO17</f>
        <v>0</v>
      </c>
      <c r="AA16" s="140">
        <f>'1月'!AN17</f>
        <v>1</v>
      </c>
      <c r="AB16" s="141">
        <f>'1月'!AO17</f>
        <v>0</v>
      </c>
      <c r="AC16" s="140">
        <f>'2月'!AL17</f>
        <v>1</v>
      </c>
      <c r="AD16" s="141">
        <f>'2月'!AM17</f>
        <v>0</v>
      </c>
      <c r="AE16" s="140">
        <f>'3月'!AN17</f>
        <v>1</v>
      </c>
      <c r="AF16" s="141">
        <f>'3月'!AO17</f>
        <v>0</v>
      </c>
      <c r="AG16" s="171">
        <f t="shared" si="2"/>
        <v>0.97534246575342465</v>
      </c>
      <c r="AH16" s="172">
        <f t="shared" si="1"/>
        <v>9</v>
      </c>
    </row>
    <row r="17" spans="2:34" x14ac:dyDescent="0.2">
      <c r="B17" s="13">
        <v>13</v>
      </c>
      <c r="C17" s="345"/>
      <c r="D17" s="355"/>
      <c r="E17" s="358"/>
      <c r="F17" s="221" t="s">
        <v>41</v>
      </c>
      <c r="G17" s="222" t="s">
        <v>38</v>
      </c>
      <c r="H17" s="12" t="s">
        <v>30</v>
      </c>
      <c r="I17" s="143">
        <f>'4月'!AM18</f>
        <v>1</v>
      </c>
      <c r="J17" s="89">
        <f>'4月'!AN18</f>
        <v>0</v>
      </c>
      <c r="K17" s="144">
        <f>'5月'!AN18</f>
        <v>1</v>
      </c>
      <c r="L17" s="89">
        <f>'5月'!AO18</f>
        <v>0</v>
      </c>
      <c r="M17" s="144">
        <f>'6月（停止あり）'!AM18</f>
        <v>0.7</v>
      </c>
      <c r="N17" s="89">
        <f>'6月（停止あり）'!AN18</f>
        <v>9</v>
      </c>
      <c r="O17" s="144">
        <f>'7月（停止あり）'!AN18</f>
        <v>1</v>
      </c>
      <c r="P17" s="89">
        <f>'7月（停止あり）'!AO18</f>
        <v>0</v>
      </c>
      <c r="Q17" s="145">
        <f>'8月（停止あり）'!AN18</f>
        <v>1</v>
      </c>
      <c r="R17" s="146">
        <f>'8月（停止あり）'!AO18</f>
        <v>0</v>
      </c>
      <c r="S17" s="144">
        <f>'9月（停止あり）'!AM18</f>
        <v>1</v>
      </c>
      <c r="T17" s="89">
        <f>'9月（停止あり）'!AN18</f>
        <v>0</v>
      </c>
      <c r="U17" s="147">
        <f>'10月(停止あり）'!AN18</f>
        <v>1</v>
      </c>
      <c r="V17" s="148">
        <f>'10月(停止あり）'!AO18</f>
        <v>0</v>
      </c>
      <c r="W17" s="149">
        <f>'11月（停止あり）'!AM18</f>
        <v>1</v>
      </c>
      <c r="X17" s="150">
        <f>'11月（停止あり）'!AN18</f>
        <v>0</v>
      </c>
      <c r="Y17" s="140">
        <f>'12月'!AN18</f>
        <v>1</v>
      </c>
      <c r="Z17" s="141">
        <f>'12月'!AO18</f>
        <v>0</v>
      </c>
      <c r="AA17" s="140">
        <f>'1月'!AN18</f>
        <v>1</v>
      </c>
      <c r="AB17" s="141">
        <f>'1月'!AO18</f>
        <v>0</v>
      </c>
      <c r="AC17" s="140">
        <f>'2月'!AL18</f>
        <v>1</v>
      </c>
      <c r="AD17" s="141">
        <f>'2月'!AM18</f>
        <v>0</v>
      </c>
      <c r="AE17" s="140">
        <f>'3月'!AN18</f>
        <v>1</v>
      </c>
      <c r="AF17" s="141">
        <f>'3月'!AO18</f>
        <v>0</v>
      </c>
      <c r="AG17" s="171">
        <f t="shared" si="2"/>
        <v>0.97534246575342465</v>
      </c>
      <c r="AH17" s="172">
        <f t="shared" si="1"/>
        <v>9</v>
      </c>
    </row>
    <row r="18" spans="2:34" x14ac:dyDescent="0.2">
      <c r="B18" s="13">
        <v>14</v>
      </c>
      <c r="C18" s="345"/>
      <c r="D18" s="355"/>
      <c r="E18" s="358"/>
      <c r="F18" s="221" t="s">
        <v>42</v>
      </c>
      <c r="G18" s="222" t="s">
        <v>43</v>
      </c>
      <c r="H18" s="12" t="s">
        <v>30</v>
      </c>
      <c r="I18" s="143">
        <f>'4月'!AM19</f>
        <v>1</v>
      </c>
      <c r="J18" s="89">
        <f>'4月'!AN19</f>
        <v>0</v>
      </c>
      <c r="K18" s="144">
        <f>'5月'!AN19</f>
        <v>1</v>
      </c>
      <c r="L18" s="89">
        <f>'5月'!AO19</f>
        <v>0</v>
      </c>
      <c r="M18" s="144">
        <f>'6月（停止あり）'!AM19</f>
        <v>0.7</v>
      </c>
      <c r="N18" s="89">
        <f>'6月（停止あり）'!AN19</f>
        <v>9</v>
      </c>
      <c r="O18" s="144">
        <f>'7月（停止あり）'!AN19</f>
        <v>1</v>
      </c>
      <c r="P18" s="89">
        <f>'7月（停止あり）'!AO19</f>
        <v>0</v>
      </c>
      <c r="Q18" s="145">
        <f>'8月（停止あり）'!AN19</f>
        <v>1</v>
      </c>
      <c r="R18" s="146">
        <f>'8月（停止あり）'!AO19</f>
        <v>0</v>
      </c>
      <c r="S18" s="144">
        <f>'9月（停止あり）'!AM19</f>
        <v>1</v>
      </c>
      <c r="T18" s="89">
        <f>'9月（停止あり）'!AN19</f>
        <v>0</v>
      </c>
      <c r="U18" s="147">
        <f>'10月(停止あり）'!AN19</f>
        <v>1</v>
      </c>
      <c r="V18" s="148">
        <f>'10月(停止あり）'!AO19</f>
        <v>0</v>
      </c>
      <c r="W18" s="149">
        <f>'11月（停止あり）'!AM19</f>
        <v>1</v>
      </c>
      <c r="X18" s="150">
        <f>'11月（停止あり）'!AN19</f>
        <v>0</v>
      </c>
      <c r="Y18" s="140">
        <f>'12月'!AN19</f>
        <v>1</v>
      </c>
      <c r="Z18" s="141">
        <f>'12月'!AO19</f>
        <v>0</v>
      </c>
      <c r="AA18" s="140">
        <f>'1月'!AN19</f>
        <v>1</v>
      </c>
      <c r="AB18" s="141">
        <f>'1月'!AO19</f>
        <v>0</v>
      </c>
      <c r="AC18" s="140">
        <f>'2月'!AL19</f>
        <v>1</v>
      </c>
      <c r="AD18" s="141">
        <f>'2月'!AM19</f>
        <v>0</v>
      </c>
      <c r="AE18" s="140">
        <f>'3月'!AN19</f>
        <v>1</v>
      </c>
      <c r="AF18" s="141">
        <f>'3月'!AO19</f>
        <v>0</v>
      </c>
      <c r="AG18" s="171">
        <f t="shared" si="2"/>
        <v>0.97534246575342465</v>
      </c>
      <c r="AH18" s="172">
        <f t="shared" si="1"/>
        <v>9</v>
      </c>
    </row>
    <row r="19" spans="2:34" x14ac:dyDescent="0.2">
      <c r="B19" s="13">
        <v>15</v>
      </c>
      <c r="C19" s="345"/>
      <c r="D19" s="355"/>
      <c r="E19" s="358"/>
      <c r="F19" s="221" t="s">
        <v>44</v>
      </c>
      <c r="G19" s="222" t="s">
        <v>45</v>
      </c>
      <c r="H19" s="12" t="s">
        <v>30</v>
      </c>
      <c r="I19" s="143">
        <f>'4月'!AM20</f>
        <v>1</v>
      </c>
      <c r="J19" s="89">
        <f>'4月'!AN20</f>
        <v>0</v>
      </c>
      <c r="K19" s="144">
        <f>'5月'!AN20</f>
        <v>1</v>
      </c>
      <c r="L19" s="89">
        <f>'5月'!AO20</f>
        <v>0</v>
      </c>
      <c r="M19" s="144">
        <f>'6月（停止あり）'!AM20</f>
        <v>0.7</v>
      </c>
      <c r="N19" s="89">
        <f>'6月（停止あり）'!AN20</f>
        <v>9</v>
      </c>
      <c r="O19" s="144">
        <f>'7月（停止あり）'!AN20</f>
        <v>1</v>
      </c>
      <c r="P19" s="89">
        <f>'7月（停止あり）'!AO20</f>
        <v>0</v>
      </c>
      <c r="Q19" s="145">
        <f>'8月（停止あり）'!AN20</f>
        <v>1</v>
      </c>
      <c r="R19" s="146">
        <f>'8月（停止あり）'!AO20</f>
        <v>0</v>
      </c>
      <c r="S19" s="144">
        <f>'9月（停止あり）'!AM20</f>
        <v>1</v>
      </c>
      <c r="T19" s="89">
        <f>'9月（停止あり）'!AN20</f>
        <v>0</v>
      </c>
      <c r="U19" s="147">
        <f>'10月(停止あり）'!AN20</f>
        <v>1</v>
      </c>
      <c r="V19" s="148">
        <f>'10月(停止あり）'!AO20</f>
        <v>0</v>
      </c>
      <c r="W19" s="149">
        <f>'11月（停止あり）'!AM20</f>
        <v>1</v>
      </c>
      <c r="X19" s="150">
        <f>'11月（停止あり）'!AN20</f>
        <v>0</v>
      </c>
      <c r="Y19" s="140">
        <f>'12月'!AN20</f>
        <v>1</v>
      </c>
      <c r="Z19" s="141">
        <f>'12月'!AO20</f>
        <v>0</v>
      </c>
      <c r="AA19" s="140">
        <f>'1月'!AN20</f>
        <v>1</v>
      </c>
      <c r="AB19" s="141">
        <f>'1月'!AO20</f>
        <v>0</v>
      </c>
      <c r="AC19" s="140">
        <f>'2月'!AL20</f>
        <v>1</v>
      </c>
      <c r="AD19" s="141">
        <f>'2月'!AM20</f>
        <v>0</v>
      </c>
      <c r="AE19" s="140">
        <f>'3月'!AN20</f>
        <v>1</v>
      </c>
      <c r="AF19" s="141">
        <f>'3月'!AO20</f>
        <v>0</v>
      </c>
      <c r="AG19" s="171">
        <f t="shared" si="2"/>
        <v>0.97534246575342465</v>
      </c>
      <c r="AH19" s="172">
        <f t="shared" si="1"/>
        <v>9</v>
      </c>
    </row>
    <row r="20" spans="2:34" x14ac:dyDescent="0.2">
      <c r="B20" s="13">
        <v>16</v>
      </c>
      <c r="C20" s="345"/>
      <c r="D20" s="355"/>
      <c r="E20" s="358"/>
      <c r="F20" s="221" t="s">
        <v>46</v>
      </c>
      <c r="G20" s="222" t="s">
        <v>47</v>
      </c>
      <c r="H20" s="12" t="s">
        <v>30</v>
      </c>
      <c r="I20" s="143">
        <f>'4月'!AM21</f>
        <v>1</v>
      </c>
      <c r="J20" s="89">
        <f>'4月'!AN21</f>
        <v>0</v>
      </c>
      <c r="K20" s="144">
        <f>'5月'!AN21</f>
        <v>1</v>
      </c>
      <c r="L20" s="89">
        <f>'5月'!AO21</f>
        <v>0</v>
      </c>
      <c r="M20" s="144">
        <f>'6月（停止あり）'!AM21</f>
        <v>0.7</v>
      </c>
      <c r="N20" s="89">
        <f>'6月（停止あり）'!AN21</f>
        <v>9</v>
      </c>
      <c r="O20" s="144">
        <f>'7月（停止あり）'!AN21</f>
        <v>1</v>
      </c>
      <c r="P20" s="89">
        <f>'7月（停止あり）'!AO21</f>
        <v>0</v>
      </c>
      <c r="Q20" s="145">
        <f>'8月（停止あり）'!AN21</f>
        <v>1</v>
      </c>
      <c r="R20" s="146">
        <f>'8月（停止あり）'!AO21</f>
        <v>0</v>
      </c>
      <c r="S20" s="144">
        <f>'9月（停止あり）'!AM21</f>
        <v>1</v>
      </c>
      <c r="T20" s="89">
        <f>'9月（停止あり）'!AN21</f>
        <v>0</v>
      </c>
      <c r="U20" s="147">
        <f>'10月(停止あり）'!AN21</f>
        <v>1</v>
      </c>
      <c r="V20" s="148">
        <f>'10月(停止あり）'!AO21</f>
        <v>0</v>
      </c>
      <c r="W20" s="149">
        <f>'11月（停止あり）'!AM21</f>
        <v>1</v>
      </c>
      <c r="X20" s="150">
        <f>'11月（停止あり）'!AN21</f>
        <v>0</v>
      </c>
      <c r="Y20" s="140">
        <f>'12月'!AN21</f>
        <v>1</v>
      </c>
      <c r="Z20" s="141">
        <f>'12月'!AO21</f>
        <v>0</v>
      </c>
      <c r="AA20" s="140">
        <f>'1月'!AN21</f>
        <v>1</v>
      </c>
      <c r="AB20" s="141">
        <f>'1月'!AO21</f>
        <v>0</v>
      </c>
      <c r="AC20" s="140">
        <f>'2月'!AL21</f>
        <v>1</v>
      </c>
      <c r="AD20" s="141">
        <f>'2月'!AM21</f>
        <v>0</v>
      </c>
      <c r="AE20" s="140">
        <f>'3月'!AN21</f>
        <v>1</v>
      </c>
      <c r="AF20" s="141">
        <f>'3月'!AO21</f>
        <v>0</v>
      </c>
      <c r="AG20" s="171">
        <f t="shared" si="2"/>
        <v>0.97534246575342465</v>
      </c>
      <c r="AH20" s="172">
        <f t="shared" si="1"/>
        <v>9</v>
      </c>
    </row>
    <row r="21" spans="2:34" ht="13.8" thickBot="1" x14ac:dyDescent="0.25">
      <c r="B21" s="13">
        <v>17</v>
      </c>
      <c r="C21" s="345"/>
      <c r="D21" s="355"/>
      <c r="E21" s="359"/>
      <c r="F21" s="230" t="s">
        <v>48</v>
      </c>
      <c r="G21" s="224" t="s">
        <v>45</v>
      </c>
      <c r="H21" s="22" t="s">
        <v>30</v>
      </c>
      <c r="I21" s="143">
        <f>'4月'!AM22</f>
        <v>1</v>
      </c>
      <c r="J21" s="89">
        <f>'4月'!AN22</f>
        <v>0</v>
      </c>
      <c r="K21" s="152">
        <f>'5月'!AN22</f>
        <v>1</v>
      </c>
      <c r="L21" s="92">
        <f>'5月'!AO22</f>
        <v>0</v>
      </c>
      <c r="M21" s="152">
        <f>'6月（停止あり）'!AM22</f>
        <v>0.7</v>
      </c>
      <c r="N21" s="92">
        <f>'6月（停止あり）'!AN22</f>
        <v>9</v>
      </c>
      <c r="O21" s="144">
        <f>'7月（停止あり）'!AN22</f>
        <v>1</v>
      </c>
      <c r="P21" s="89">
        <f>'7月（停止あり）'!AO22</f>
        <v>0</v>
      </c>
      <c r="Q21" s="153">
        <f>'8月（停止あり）'!AN22</f>
        <v>1</v>
      </c>
      <c r="R21" s="154">
        <f>'8月（停止あり）'!AO22</f>
        <v>0</v>
      </c>
      <c r="S21" s="144">
        <f>'9月（停止あり）'!AM22</f>
        <v>1</v>
      </c>
      <c r="T21" s="89">
        <f>'9月（停止あり）'!AN22</f>
        <v>0</v>
      </c>
      <c r="U21" s="155">
        <f>'10月(停止あり）'!AN22</f>
        <v>1</v>
      </c>
      <c r="V21" s="156">
        <f>'10月(停止あり）'!AO22</f>
        <v>0</v>
      </c>
      <c r="W21" s="149">
        <f>'11月（停止あり）'!AM22</f>
        <v>1</v>
      </c>
      <c r="X21" s="150">
        <f>'11月（停止あり）'!AN22</f>
        <v>0</v>
      </c>
      <c r="Y21" s="140">
        <f>'12月'!AN22</f>
        <v>1</v>
      </c>
      <c r="Z21" s="141">
        <f>'12月'!AO22</f>
        <v>0</v>
      </c>
      <c r="AA21" s="140">
        <f>'1月'!AN22</f>
        <v>1</v>
      </c>
      <c r="AB21" s="141">
        <f>'1月'!AO22</f>
        <v>0</v>
      </c>
      <c r="AC21" s="140">
        <f>'2月'!AL22</f>
        <v>1</v>
      </c>
      <c r="AD21" s="141">
        <f>'2月'!AM22</f>
        <v>0</v>
      </c>
      <c r="AE21" s="140">
        <f>'3月'!AN22</f>
        <v>1</v>
      </c>
      <c r="AF21" s="141">
        <f>'3月'!AO22</f>
        <v>0</v>
      </c>
      <c r="AG21" s="171">
        <f t="shared" si="2"/>
        <v>0.97534246575342465</v>
      </c>
      <c r="AH21" s="172">
        <f t="shared" si="1"/>
        <v>9</v>
      </c>
    </row>
    <row r="22" spans="2:34" ht="13.8" thickBot="1" x14ac:dyDescent="0.25">
      <c r="B22" s="52"/>
      <c r="C22" s="345"/>
      <c r="D22" s="355"/>
      <c r="E22" s="360"/>
      <c r="F22" s="231" t="s">
        <v>337</v>
      </c>
      <c r="G22" s="232"/>
      <c r="H22" s="227">
        <f>COUNTA(H11:H21)</f>
        <v>11</v>
      </c>
      <c r="I22" s="158" t="str">
        <f>'4月'!AM23</f>
        <v>100%</v>
      </c>
      <c r="J22" s="93">
        <f>'4月'!AN23</f>
        <v>0</v>
      </c>
      <c r="K22" s="173" t="str">
        <f>'5月'!AN23</f>
        <v>100%</v>
      </c>
      <c r="L22" s="174">
        <f>'5月'!AO23</f>
        <v>0</v>
      </c>
      <c r="M22" s="158">
        <f>'6月（停止あり）'!AM23</f>
        <v>0.70000000000000007</v>
      </c>
      <c r="N22" s="174">
        <f>'6月（停止あり）'!AN23</f>
        <v>99</v>
      </c>
      <c r="O22" s="158" t="str">
        <f>'7月（停止あり）'!AN23</f>
        <v>100%</v>
      </c>
      <c r="P22" s="174">
        <f>'7月（停止あり）'!AO23</f>
        <v>0</v>
      </c>
      <c r="Q22" s="173" t="str">
        <f>'8月（停止あり）'!AN23</f>
        <v>100%</v>
      </c>
      <c r="R22" s="175">
        <f>'8月（停止あり）'!AO23</f>
        <v>0</v>
      </c>
      <c r="S22" s="173" t="str">
        <f>'9月（停止あり）'!AM23</f>
        <v>100%</v>
      </c>
      <c r="T22" s="174">
        <f>'9月（停止あり）'!AN23</f>
        <v>0</v>
      </c>
      <c r="U22" s="164" t="str">
        <f>'10月(停止あり）'!AN23</f>
        <v>100%</v>
      </c>
      <c r="V22" s="163">
        <f>'10月(停止あり）'!AO23</f>
        <v>0</v>
      </c>
      <c r="W22" s="165" t="str">
        <f>'11月（停止あり）'!AM23</f>
        <v>100%</v>
      </c>
      <c r="X22" s="166">
        <f>'11月（停止あり）'!AN23</f>
        <v>0</v>
      </c>
      <c r="Y22" s="165" t="str">
        <f>'12月'!AN23</f>
        <v>100%</v>
      </c>
      <c r="Z22" s="166">
        <f>'12月'!AO23</f>
        <v>0</v>
      </c>
      <c r="AA22" s="165" t="str">
        <f>'1月'!AN23</f>
        <v>100%</v>
      </c>
      <c r="AB22" s="166">
        <f>'1月'!AO23</f>
        <v>0</v>
      </c>
      <c r="AC22" s="165" t="str">
        <f>'2月'!AL23</f>
        <v>100%</v>
      </c>
      <c r="AD22" s="166">
        <f>'2月'!AM23</f>
        <v>0</v>
      </c>
      <c r="AE22" s="165" t="str">
        <f>'3月'!AN23</f>
        <v>100%</v>
      </c>
      <c r="AF22" s="166">
        <f>'3月'!AO23</f>
        <v>0</v>
      </c>
      <c r="AG22" s="176">
        <f>IF(AH22=0,1,1-AH22/4015)</f>
        <v>0.97534246575342465</v>
      </c>
      <c r="AH22" s="96">
        <f>SUM(AH11:AH21)</f>
        <v>99</v>
      </c>
    </row>
    <row r="23" spans="2:34" x14ac:dyDescent="0.2">
      <c r="B23" s="13">
        <v>18</v>
      </c>
      <c r="C23" s="345"/>
      <c r="D23" s="355"/>
      <c r="E23" s="355" t="s">
        <v>49</v>
      </c>
      <c r="F23" s="219" t="s">
        <v>50</v>
      </c>
      <c r="G23" s="220" t="s">
        <v>51</v>
      </c>
      <c r="H23" s="9" t="s">
        <v>30</v>
      </c>
      <c r="I23" s="143">
        <f>'4月'!AM24</f>
        <v>1</v>
      </c>
      <c r="J23" s="89">
        <f>'4月'!AN24</f>
        <v>0</v>
      </c>
      <c r="K23" s="143">
        <f>'5月'!AN24</f>
        <v>1</v>
      </c>
      <c r="L23" s="120">
        <f>'5月'!AO24</f>
        <v>0</v>
      </c>
      <c r="M23" s="143">
        <f>'6月（停止あり）'!AM24</f>
        <v>0.7</v>
      </c>
      <c r="N23" s="120">
        <f>'6月（停止あり）'!AN24</f>
        <v>9</v>
      </c>
      <c r="O23" s="144">
        <f>'7月（停止あり）'!AN24</f>
        <v>1</v>
      </c>
      <c r="P23" s="89">
        <f>'7月（停止あり）'!AO24</f>
        <v>0</v>
      </c>
      <c r="Q23" s="169">
        <f>'8月（停止あり）'!AN24</f>
        <v>1</v>
      </c>
      <c r="R23" s="170">
        <f>'8月（停止あり）'!AO24</f>
        <v>0</v>
      </c>
      <c r="S23" s="144">
        <f>'9月（停止あり）'!AM24</f>
        <v>1</v>
      </c>
      <c r="T23" s="89">
        <f>'9月（停止あり）'!AN24</f>
        <v>0</v>
      </c>
      <c r="U23" s="138">
        <f>'10月(停止あり）'!AN24</f>
        <v>1</v>
      </c>
      <c r="V23" s="139">
        <f>'10月(停止あり）'!AO24</f>
        <v>0</v>
      </c>
      <c r="W23" s="149">
        <f>'11月（停止あり）'!AM24</f>
        <v>1</v>
      </c>
      <c r="X23" s="150">
        <f>'11月（停止あり）'!AN24</f>
        <v>0</v>
      </c>
      <c r="Y23" s="140">
        <f>'12月'!AN24</f>
        <v>1</v>
      </c>
      <c r="Z23" s="141">
        <f>'12月'!AO24</f>
        <v>0</v>
      </c>
      <c r="AA23" s="140">
        <f>'1月'!AN24</f>
        <v>1</v>
      </c>
      <c r="AB23" s="141">
        <f>'1月'!AO24</f>
        <v>0</v>
      </c>
      <c r="AC23" s="140">
        <f>'2月'!AL24</f>
        <v>1</v>
      </c>
      <c r="AD23" s="141">
        <f>'2月'!AM24</f>
        <v>0</v>
      </c>
      <c r="AE23" s="140">
        <f>'3月'!AN24</f>
        <v>1</v>
      </c>
      <c r="AF23" s="141">
        <f>'3月'!AO24</f>
        <v>0</v>
      </c>
      <c r="AG23" s="171">
        <f>IF(AH23=0,1,1-AH23/365)</f>
        <v>0.97534246575342465</v>
      </c>
      <c r="AH23" s="172">
        <f t="shared" si="1"/>
        <v>9</v>
      </c>
    </row>
    <row r="24" spans="2:34" x14ac:dyDescent="0.2">
      <c r="B24" s="13">
        <v>19</v>
      </c>
      <c r="C24" s="345"/>
      <c r="D24" s="355"/>
      <c r="E24" s="355"/>
      <c r="F24" s="221" t="s">
        <v>52</v>
      </c>
      <c r="G24" s="222" t="s">
        <v>53</v>
      </c>
      <c r="H24" s="12" t="s">
        <v>30</v>
      </c>
      <c r="I24" s="143">
        <f>'4月'!AM25</f>
        <v>1</v>
      </c>
      <c r="J24" s="89">
        <f>'4月'!AN25</f>
        <v>0</v>
      </c>
      <c r="K24" s="144">
        <f>'5月'!AN25</f>
        <v>1</v>
      </c>
      <c r="L24" s="89">
        <f>'5月'!AO25</f>
        <v>0</v>
      </c>
      <c r="M24" s="144">
        <f>'6月（停止あり）'!AM25</f>
        <v>0.7</v>
      </c>
      <c r="N24" s="89">
        <f>'6月（停止あり）'!AN25</f>
        <v>9</v>
      </c>
      <c r="O24" s="144">
        <f>'7月（停止あり）'!AN25</f>
        <v>1</v>
      </c>
      <c r="P24" s="89">
        <f>'7月（停止あり）'!AO25</f>
        <v>0</v>
      </c>
      <c r="Q24" s="145">
        <f>'8月（停止あり）'!AN25</f>
        <v>1</v>
      </c>
      <c r="R24" s="146">
        <f>'8月（停止あり）'!AO25</f>
        <v>0</v>
      </c>
      <c r="S24" s="144">
        <f>'9月（停止あり）'!AM25</f>
        <v>1</v>
      </c>
      <c r="T24" s="89">
        <f>'9月（停止あり）'!AN25</f>
        <v>0</v>
      </c>
      <c r="U24" s="147">
        <f>'10月(停止あり）'!AN25</f>
        <v>1</v>
      </c>
      <c r="V24" s="148">
        <f>'10月(停止あり）'!AO25</f>
        <v>0</v>
      </c>
      <c r="W24" s="149">
        <f>'11月（停止あり）'!AM25</f>
        <v>1</v>
      </c>
      <c r="X24" s="150">
        <f>'11月（停止あり）'!AN25</f>
        <v>0</v>
      </c>
      <c r="Y24" s="140">
        <f>'12月'!AN25</f>
        <v>1</v>
      </c>
      <c r="Z24" s="141">
        <f>'12月'!AO25</f>
        <v>0</v>
      </c>
      <c r="AA24" s="140">
        <f>'1月'!AN25</f>
        <v>1</v>
      </c>
      <c r="AB24" s="141">
        <f>'1月'!AO25</f>
        <v>0</v>
      </c>
      <c r="AC24" s="140">
        <f>'2月'!AL25</f>
        <v>1</v>
      </c>
      <c r="AD24" s="141">
        <f>'2月'!AM25</f>
        <v>0</v>
      </c>
      <c r="AE24" s="140">
        <f>'3月'!AN25</f>
        <v>1</v>
      </c>
      <c r="AF24" s="141">
        <f>'3月'!AO25</f>
        <v>0</v>
      </c>
      <c r="AG24" s="171">
        <f t="shared" ref="AG24:AG33" si="3">IF(AH24=0,1,1-AH24/365)</f>
        <v>0.97534246575342465</v>
      </c>
      <c r="AH24" s="172">
        <f t="shared" si="1"/>
        <v>9</v>
      </c>
    </row>
    <row r="25" spans="2:34" x14ac:dyDescent="0.2">
      <c r="B25" s="13">
        <v>20</v>
      </c>
      <c r="C25" s="345"/>
      <c r="D25" s="355"/>
      <c r="E25" s="355"/>
      <c r="F25" s="221" t="s">
        <v>55</v>
      </c>
      <c r="G25" s="222" t="s">
        <v>56</v>
      </c>
      <c r="H25" s="12" t="s">
        <v>30</v>
      </c>
      <c r="I25" s="143">
        <f>'4月'!AM26</f>
        <v>1</v>
      </c>
      <c r="J25" s="89">
        <f>'4月'!AN26</f>
        <v>0</v>
      </c>
      <c r="K25" s="144">
        <f>'5月'!AN26</f>
        <v>1</v>
      </c>
      <c r="L25" s="89">
        <f>'5月'!AO26</f>
        <v>0</v>
      </c>
      <c r="M25" s="144">
        <f>'6月（停止あり）'!AM26</f>
        <v>0.7</v>
      </c>
      <c r="N25" s="89">
        <f>'6月（停止あり）'!AN26</f>
        <v>9</v>
      </c>
      <c r="O25" s="144">
        <f>'7月（停止あり）'!AN26</f>
        <v>1</v>
      </c>
      <c r="P25" s="89">
        <f>'7月（停止あり）'!AO26</f>
        <v>0</v>
      </c>
      <c r="Q25" s="145">
        <f>'8月（停止あり）'!AN26</f>
        <v>1</v>
      </c>
      <c r="R25" s="146">
        <f>'8月（停止あり）'!AO26</f>
        <v>0</v>
      </c>
      <c r="S25" s="144">
        <f>'9月（停止あり）'!AM26</f>
        <v>1</v>
      </c>
      <c r="T25" s="89">
        <f>'9月（停止あり）'!AN26</f>
        <v>0</v>
      </c>
      <c r="U25" s="147">
        <f>'10月(停止あり）'!AN26</f>
        <v>1</v>
      </c>
      <c r="V25" s="148">
        <f>'10月(停止あり）'!AO26</f>
        <v>0</v>
      </c>
      <c r="W25" s="149">
        <f>'11月（停止あり）'!AM26</f>
        <v>1</v>
      </c>
      <c r="X25" s="150">
        <f>'11月（停止あり）'!AN26</f>
        <v>0</v>
      </c>
      <c r="Y25" s="140">
        <f>'12月'!AN26</f>
        <v>1</v>
      </c>
      <c r="Z25" s="141">
        <f>'12月'!AO26</f>
        <v>0</v>
      </c>
      <c r="AA25" s="140">
        <f>'1月'!AN26</f>
        <v>1</v>
      </c>
      <c r="AB25" s="141">
        <f>'1月'!AO26</f>
        <v>0</v>
      </c>
      <c r="AC25" s="140">
        <f>'2月'!AL26</f>
        <v>1</v>
      </c>
      <c r="AD25" s="141">
        <f>'2月'!AM26</f>
        <v>0</v>
      </c>
      <c r="AE25" s="140">
        <f>'3月'!AN26</f>
        <v>1</v>
      </c>
      <c r="AF25" s="141">
        <f>'3月'!AO26</f>
        <v>0</v>
      </c>
      <c r="AG25" s="171">
        <f t="shared" si="3"/>
        <v>0.97534246575342465</v>
      </c>
      <c r="AH25" s="172">
        <f t="shared" si="1"/>
        <v>9</v>
      </c>
    </row>
    <row r="26" spans="2:34" x14ac:dyDescent="0.2">
      <c r="B26" s="13">
        <v>21</v>
      </c>
      <c r="C26" s="345"/>
      <c r="D26" s="355"/>
      <c r="E26" s="355"/>
      <c r="F26" s="221" t="s">
        <v>58</v>
      </c>
      <c r="G26" s="222" t="s">
        <v>59</v>
      </c>
      <c r="H26" s="12" t="s">
        <v>61</v>
      </c>
      <c r="I26" s="143">
        <f>'4月'!AM27</f>
        <v>1</v>
      </c>
      <c r="J26" s="89">
        <f>'4月'!AN27</f>
        <v>0</v>
      </c>
      <c r="K26" s="144">
        <f>'5月'!AN27</f>
        <v>1</v>
      </c>
      <c r="L26" s="89">
        <f>'5月'!AO27</f>
        <v>0</v>
      </c>
      <c r="M26" s="144">
        <f>'6月（停止あり）'!AM27</f>
        <v>0.7</v>
      </c>
      <c r="N26" s="89">
        <f>'6月（停止あり）'!AN27</f>
        <v>9</v>
      </c>
      <c r="O26" s="144">
        <f>'7月（停止あり）'!AN27</f>
        <v>1</v>
      </c>
      <c r="P26" s="89">
        <f>'7月（停止あり）'!AO27</f>
        <v>0</v>
      </c>
      <c r="Q26" s="145">
        <f>'8月（停止あり）'!AN27</f>
        <v>1</v>
      </c>
      <c r="R26" s="146">
        <f>'8月（停止あり）'!AO27</f>
        <v>0</v>
      </c>
      <c r="S26" s="144">
        <f>'9月（停止あり）'!AM27</f>
        <v>1</v>
      </c>
      <c r="T26" s="89">
        <f>'9月（停止あり）'!AN27</f>
        <v>0</v>
      </c>
      <c r="U26" s="147">
        <f>'10月(停止あり）'!AN27</f>
        <v>1</v>
      </c>
      <c r="V26" s="148">
        <f>'10月(停止あり）'!AO27</f>
        <v>0</v>
      </c>
      <c r="W26" s="149">
        <f>'11月（停止あり）'!AM27</f>
        <v>1</v>
      </c>
      <c r="X26" s="150">
        <f>'11月（停止あり）'!AN27</f>
        <v>0</v>
      </c>
      <c r="Y26" s="140">
        <f>'12月'!AN27</f>
        <v>1</v>
      </c>
      <c r="Z26" s="141">
        <f>'12月'!AO27</f>
        <v>0</v>
      </c>
      <c r="AA26" s="140">
        <f>'1月'!AN27</f>
        <v>1</v>
      </c>
      <c r="AB26" s="141">
        <f>'1月'!AO27</f>
        <v>0</v>
      </c>
      <c r="AC26" s="140">
        <f>'2月'!AL27</f>
        <v>1</v>
      </c>
      <c r="AD26" s="141">
        <f>'2月'!AM27</f>
        <v>0</v>
      </c>
      <c r="AE26" s="140">
        <f>'3月'!AN27</f>
        <v>1</v>
      </c>
      <c r="AF26" s="141">
        <f>'3月'!AO27</f>
        <v>0</v>
      </c>
      <c r="AG26" s="171">
        <f t="shared" si="3"/>
        <v>0.97534246575342465</v>
      </c>
      <c r="AH26" s="172">
        <f t="shared" si="1"/>
        <v>9</v>
      </c>
    </row>
    <row r="27" spans="2:34" x14ac:dyDescent="0.2">
      <c r="B27" s="13">
        <v>22</v>
      </c>
      <c r="C27" s="345"/>
      <c r="D27" s="355"/>
      <c r="E27" s="355"/>
      <c r="F27" s="221" t="s">
        <v>63</v>
      </c>
      <c r="G27" s="222" t="s">
        <v>59</v>
      </c>
      <c r="H27" s="12" t="s">
        <v>61</v>
      </c>
      <c r="I27" s="143">
        <f>'4月'!AM28</f>
        <v>1</v>
      </c>
      <c r="J27" s="89">
        <f>'4月'!AN28</f>
        <v>0</v>
      </c>
      <c r="K27" s="144">
        <f>'5月'!AN28</f>
        <v>1</v>
      </c>
      <c r="L27" s="89">
        <f>'5月'!AO28</f>
        <v>0</v>
      </c>
      <c r="M27" s="144">
        <f>'6月（停止あり）'!AM28</f>
        <v>0.7</v>
      </c>
      <c r="N27" s="89">
        <f>'6月（停止あり）'!AN28</f>
        <v>9</v>
      </c>
      <c r="O27" s="144">
        <f>'7月（停止あり）'!AN28</f>
        <v>1</v>
      </c>
      <c r="P27" s="89">
        <f>'7月（停止あり）'!AO28</f>
        <v>0</v>
      </c>
      <c r="Q27" s="145">
        <f>'8月（停止あり）'!AN28</f>
        <v>1</v>
      </c>
      <c r="R27" s="146">
        <f>'8月（停止あり）'!AO28</f>
        <v>0</v>
      </c>
      <c r="S27" s="144">
        <f>'9月（停止あり）'!AM28</f>
        <v>1</v>
      </c>
      <c r="T27" s="89">
        <f>'9月（停止あり）'!AN28</f>
        <v>0</v>
      </c>
      <c r="U27" s="147">
        <f>'10月(停止あり）'!AN28</f>
        <v>1</v>
      </c>
      <c r="V27" s="148">
        <f>'10月(停止あり）'!AO28</f>
        <v>0</v>
      </c>
      <c r="W27" s="149">
        <f>'11月（停止あり）'!AM28</f>
        <v>1</v>
      </c>
      <c r="X27" s="150">
        <f>'11月（停止あり）'!AN28</f>
        <v>0</v>
      </c>
      <c r="Y27" s="140">
        <f>'12月'!AN28</f>
        <v>1</v>
      </c>
      <c r="Z27" s="141">
        <f>'12月'!AO28</f>
        <v>0</v>
      </c>
      <c r="AA27" s="140">
        <f>'1月'!AN28</f>
        <v>1</v>
      </c>
      <c r="AB27" s="141">
        <f>'1月'!AO28</f>
        <v>0</v>
      </c>
      <c r="AC27" s="140">
        <f>'2月'!AL28</f>
        <v>1</v>
      </c>
      <c r="AD27" s="141">
        <f>'2月'!AM28</f>
        <v>0</v>
      </c>
      <c r="AE27" s="140">
        <f>'3月'!AN28</f>
        <v>1</v>
      </c>
      <c r="AF27" s="141">
        <f>'3月'!AO28</f>
        <v>0</v>
      </c>
      <c r="AG27" s="171">
        <f t="shared" si="3"/>
        <v>0.97534246575342465</v>
      </c>
      <c r="AH27" s="172">
        <f t="shared" si="1"/>
        <v>9</v>
      </c>
    </row>
    <row r="28" spans="2:34" x14ac:dyDescent="0.2">
      <c r="B28" s="13">
        <v>23</v>
      </c>
      <c r="C28" s="345"/>
      <c r="D28" s="355"/>
      <c r="E28" s="355"/>
      <c r="F28" s="221" t="s">
        <v>66</v>
      </c>
      <c r="G28" s="222" t="s">
        <v>59</v>
      </c>
      <c r="H28" s="12" t="s">
        <v>61</v>
      </c>
      <c r="I28" s="143">
        <f>'4月'!AM29</f>
        <v>1</v>
      </c>
      <c r="J28" s="89">
        <f>'4月'!AN29</f>
        <v>0</v>
      </c>
      <c r="K28" s="144">
        <f>'5月'!AN29</f>
        <v>1</v>
      </c>
      <c r="L28" s="89">
        <f>'5月'!AO29</f>
        <v>0</v>
      </c>
      <c r="M28" s="144">
        <f>'6月（停止あり）'!AM29</f>
        <v>0.7</v>
      </c>
      <c r="N28" s="89">
        <f>'6月（停止あり）'!AN29</f>
        <v>9</v>
      </c>
      <c r="O28" s="144">
        <f>'7月（停止あり）'!AN29</f>
        <v>1</v>
      </c>
      <c r="P28" s="89">
        <f>'7月（停止あり）'!AO29</f>
        <v>0</v>
      </c>
      <c r="Q28" s="145">
        <f>'8月（停止あり）'!AN29</f>
        <v>1</v>
      </c>
      <c r="R28" s="146">
        <f>'8月（停止あり）'!AO29</f>
        <v>0</v>
      </c>
      <c r="S28" s="144">
        <f>'9月（停止あり）'!AM29</f>
        <v>1</v>
      </c>
      <c r="T28" s="89">
        <f>'9月（停止あり）'!AN29</f>
        <v>0</v>
      </c>
      <c r="U28" s="147">
        <f>'10月(停止あり）'!AN29</f>
        <v>1</v>
      </c>
      <c r="V28" s="148">
        <f>'10月(停止あり）'!AO29</f>
        <v>0</v>
      </c>
      <c r="W28" s="149">
        <f>'11月（停止あり）'!AM29</f>
        <v>1</v>
      </c>
      <c r="X28" s="150">
        <f>'11月（停止あり）'!AN29</f>
        <v>0</v>
      </c>
      <c r="Y28" s="140">
        <f>'12月'!AN29</f>
        <v>1</v>
      </c>
      <c r="Z28" s="141">
        <f>'12月'!AO29</f>
        <v>0</v>
      </c>
      <c r="AA28" s="140">
        <f>'1月'!AN29</f>
        <v>1</v>
      </c>
      <c r="AB28" s="141">
        <f>'1月'!AO29</f>
        <v>0</v>
      </c>
      <c r="AC28" s="140">
        <f>'2月'!AL29</f>
        <v>1</v>
      </c>
      <c r="AD28" s="141">
        <f>'2月'!AM29</f>
        <v>0</v>
      </c>
      <c r="AE28" s="140">
        <f>'3月'!AN29</f>
        <v>1</v>
      </c>
      <c r="AF28" s="141">
        <f>'3月'!AO29</f>
        <v>0</v>
      </c>
      <c r="AG28" s="171">
        <f t="shared" si="3"/>
        <v>0.97534246575342465</v>
      </c>
      <c r="AH28" s="172">
        <f t="shared" si="1"/>
        <v>9</v>
      </c>
    </row>
    <row r="29" spans="2:34" x14ac:dyDescent="0.2">
      <c r="B29" s="13">
        <v>24</v>
      </c>
      <c r="C29" s="345"/>
      <c r="D29" s="355"/>
      <c r="E29" s="355"/>
      <c r="F29" s="221" t="s">
        <v>67</v>
      </c>
      <c r="G29" s="222" t="s">
        <v>68</v>
      </c>
      <c r="H29" s="12" t="s">
        <v>10</v>
      </c>
      <c r="I29" s="143">
        <f>'4月'!AM30</f>
        <v>1</v>
      </c>
      <c r="J29" s="89">
        <f>'4月'!AN30</f>
        <v>0</v>
      </c>
      <c r="K29" s="144">
        <f>'5月'!AN30</f>
        <v>1</v>
      </c>
      <c r="L29" s="89">
        <f>'5月'!AO30</f>
        <v>0</v>
      </c>
      <c r="M29" s="144">
        <f>'6月（停止あり）'!AM30</f>
        <v>0.7</v>
      </c>
      <c r="N29" s="89">
        <f>'6月（停止あり）'!AN30</f>
        <v>9</v>
      </c>
      <c r="O29" s="144">
        <f>'7月（停止あり）'!AN30</f>
        <v>1</v>
      </c>
      <c r="P29" s="89">
        <f>'7月（停止あり）'!AO30</f>
        <v>0</v>
      </c>
      <c r="Q29" s="145">
        <f>'8月（停止あり）'!AN30</f>
        <v>1</v>
      </c>
      <c r="R29" s="146">
        <f>'8月（停止あり）'!AO30</f>
        <v>0</v>
      </c>
      <c r="S29" s="144">
        <f>'9月（停止あり）'!AM30</f>
        <v>1</v>
      </c>
      <c r="T29" s="89">
        <f>'9月（停止あり）'!AN30</f>
        <v>0</v>
      </c>
      <c r="U29" s="147">
        <f>'10月(停止あり）'!AN30</f>
        <v>1</v>
      </c>
      <c r="V29" s="148">
        <f>'10月(停止あり）'!AO30</f>
        <v>0</v>
      </c>
      <c r="W29" s="149">
        <f>'11月（停止あり）'!AM30</f>
        <v>1</v>
      </c>
      <c r="X29" s="150">
        <f>'11月（停止あり）'!AN30</f>
        <v>0</v>
      </c>
      <c r="Y29" s="140">
        <f>'12月'!AN30</f>
        <v>1</v>
      </c>
      <c r="Z29" s="141">
        <f>'12月'!AO30</f>
        <v>0</v>
      </c>
      <c r="AA29" s="140">
        <f>'1月'!AN30</f>
        <v>1</v>
      </c>
      <c r="AB29" s="141">
        <f>'1月'!AO30</f>
        <v>0</v>
      </c>
      <c r="AC29" s="140">
        <f>'2月'!AL30</f>
        <v>1</v>
      </c>
      <c r="AD29" s="141">
        <f>'2月'!AM30</f>
        <v>0</v>
      </c>
      <c r="AE29" s="140">
        <f>'3月'!AN30</f>
        <v>1</v>
      </c>
      <c r="AF29" s="141">
        <f>'3月'!AO30</f>
        <v>0</v>
      </c>
      <c r="AG29" s="171">
        <f t="shared" si="3"/>
        <v>0.97534246575342465</v>
      </c>
      <c r="AH29" s="172">
        <f t="shared" si="1"/>
        <v>9</v>
      </c>
    </row>
    <row r="30" spans="2:34" x14ac:dyDescent="0.2">
      <c r="B30" s="13">
        <v>25</v>
      </c>
      <c r="C30" s="345"/>
      <c r="D30" s="355"/>
      <c r="E30" s="355"/>
      <c r="F30" s="221" t="s">
        <v>71</v>
      </c>
      <c r="G30" s="222" t="s">
        <v>72</v>
      </c>
      <c r="H30" s="12" t="s">
        <v>61</v>
      </c>
      <c r="I30" s="143">
        <f>'4月'!AM31</f>
        <v>1</v>
      </c>
      <c r="J30" s="89">
        <f>'4月'!AN31</f>
        <v>0</v>
      </c>
      <c r="K30" s="144">
        <f>'5月'!AN31</f>
        <v>1</v>
      </c>
      <c r="L30" s="89">
        <f>'5月'!AO31</f>
        <v>0</v>
      </c>
      <c r="M30" s="144">
        <f>'6月（停止あり）'!AM31</f>
        <v>0.7</v>
      </c>
      <c r="N30" s="89">
        <f>'6月（停止あり）'!AN31</f>
        <v>9</v>
      </c>
      <c r="O30" s="144">
        <f>'7月（停止あり）'!AN31</f>
        <v>1</v>
      </c>
      <c r="P30" s="89">
        <f>'7月（停止あり）'!AO31</f>
        <v>0</v>
      </c>
      <c r="Q30" s="145">
        <f>'8月（停止あり）'!AN31</f>
        <v>1</v>
      </c>
      <c r="R30" s="146">
        <f>'8月（停止あり）'!AO31</f>
        <v>0</v>
      </c>
      <c r="S30" s="144">
        <f>'9月（停止あり）'!AM31</f>
        <v>1</v>
      </c>
      <c r="T30" s="89">
        <f>'9月（停止あり）'!AN31</f>
        <v>0</v>
      </c>
      <c r="U30" s="147">
        <f>'10月(停止あり）'!AN31</f>
        <v>1</v>
      </c>
      <c r="V30" s="148">
        <f>'10月(停止あり）'!AO31</f>
        <v>0</v>
      </c>
      <c r="W30" s="149">
        <f>'11月（停止あり）'!AM31</f>
        <v>1</v>
      </c>
      <c r="X30" s="150">
        <f>'11月（停止あり）'!AN31</f>
        <v>0</v>
      </c>
      <c r="Y30" s="140">
        <f>'12月'!AN31</f>
        <v>1</v>
      </c>
      <c r="Z30" s="141">
        <f>'12月'!AO31</f>
        <v>0</v>
      </c>
      <c r="AA30" s="140">
        <f>'1月'!AN31</f>
        <v>1</v>
      </c>
      <c r="AB30" s="141">
        <f>'1月'!AO31</f>
        <v>0</v>
      </c>
      <c r="AC30" s="140">
        <f>'2月'!AL31</f>
        <v>1</v>
      </c>
      <c r="AD30" s="141">
        <f>'2月'!AM31</f>
        <v>0</v>
      </c>
      <c r="AE30" s="140">
        <f>'3月'!AN31</f>
        <v>1</v>
      </c>
      <c r="AF30" s="141">
        <f>'3月'!AO31</f>
        <v>0</v>
      </c>
      <c r="AG30" s="171">
        <f t="shared" si="3"/>
        <v>0.97534246575342465</v>
      </c>
      <c r="AH30" s="172">
        <f t="shared" si="1"/>
        <v>9</v>
      </c>
    </row>
    <row r="31" spans="2:34" x14ac:dyDescent="0.2">
      <c r="B31" s="13">
        <v>26</v>
      </c>
      <c r="C31" s="345"/>
      <c r="D31" s="355"/>
      <c r="E31" s="355"/>
      <c r="F31" s="221" t="s">
        <v>74</v>
      </c>
      <c r="G31" s="222" t="s">
        <v>75</v>
      </c>
      <c r="H31" s="12" t="s">
        <v>10</v>
      </c>
      <c r="I31" s="143">
        <f>'4月'!AM32</f>
        <v>1</v>
      </c>
      <c r="J31" s="89">
        <f>'4月'!AN32</f>
        <v>0</v>
      </c>
      <c r="K31" s="144">
        <f>'5月'!AN32</f>
        <v>1</v>
      </c>
      <c r="L31" s="89">
        <f>'5月'!AO32</f>
        <v>0</v>
      </c>
      <c r="M31" s="144">
        <f>'6月（停止あり）'!AM32</f>
        <v>0.7</v>
      </c>
      <c r="N31" s="89">
        <f>'6月（停止あり）'!AN32</f>
        <v>9</v>
      </c>
      <c r="O31" s="144">
        <f>'7月（停止あり）'!AN32</f>
        <v>1</v>
      </c>
      <c r="P31" s="89">
        <f>'7月（停止あり）'!AO32</f>
        <v>0</v>
      </c>
      <c r="Q31" s="145">
        <f>'8月（停止あり）'!AN32</f>
        <v>1</v>
      </c>
      <c r="R31" s="146">
        <f>'8月（停止あり）'!AO32</f>
        <v>0</v>
      </c>
      <c r="S31" s="144">
        <f>'9月（停止あり）'!AM32</f>
        <v>1</v>
      </c>
      <c r="T31" s="89">
        <f>'9月（停止あり）'!AN32</f>
        <v>0</v>
      </c>
      <c r="U31" s="147">
        <f>'10月(停止あり）'!AN32</f>
        <v>1</v>
      </c>
      <c r="V31" s="148">
        <f>'10月(停止あり）'!AO32</f>
        <v>0</v>
      </c>
      <c r="W31" s="149">
        <f>'11月（停止あり）'!AM32</f>
        <v>1</v>
      </c>
      <c r="X31" s="150">
        <f>'11月（停止あり）'!AN32</f>
        <v>0</v>
      </c>
      <c r="Y31" s="140">
        <f>'12月'!AN32</f>
        <v>1</v>
      </c>
      <c r="Z31" s="141">
        <f>'12月'!AO32</f>
        <v>0</v>
      </c>
      <c r="AA31" s="140">
        <f>'1月'!AN32</f>
        <v>1</v>
      </c>
      <c r="AB31" s="141">
        <f>'1月'!AO32</f>
        <v>0</v>
      </c>
      <c r="AC31" s="140">
        <f>'2月'!AL32</f>
        <v>1</v>
      </c>
      <c r="AD31" s="141">
        <f>'2月'!AM32</f>
        <v>0</v>
      </c>
      <c r="AE31" s="140">
        <f>'3月'!AN32</f>
        <v>1</v>
      </c>
      <c r="AF31" s="141">
        <f>'3月'!AO32</f>
        <v>0</v>
      </c>
      <c r="AG31" s="171">
        <f t="shared" si="3"/>
        <v>0.97534246575342465</v>
      </c>
      <c r="AH31" s="172">
        <f t="shared" si="1"/>
        <v>9</v>
      </c>
    </row>
    <row r="32" spans="2:34" x14ac:dyDescent="0.2">
      <c r="B32" s="13">
        <v>27</v>
      </c>
      <c r="C32" s="345"/>
      <c r="D32" s="355"/>
      <c r="E32" s="355"/>
      <c r="F32" s="221" t="s">
        <v>77</v>
      </c>
      <c r="G32" s="222" t="s">
        <v>78</v>
      </c>
      <c r="H32" s="12" t="s">
        <v>10</v>
      </c>
      <c r="I32" s="143">
        <f>'4月'!AM33</f>
        <v>1</v>
      </c>
      <c r="J32" s="89">
        <f>'4月'!AN33</f>
        <v>0</v>
      </c>
      <c r="K32" s="144">
        <f>'5月'!AN33</f>
        <v>1</v>
      </c>
      <c r="L32" s="89">
        <f>'5月'!AO33</f>
        <v>0</v>
      </c>
      <c r="M32" s="144">
        <f>'6月（停止あり）'!AM33</f>
        <v>0.7</v>
      </c>
      <c r="N32" s="89">
        <f>'6月（停止あり）'!AN33</f>
        <v>9</v>
      </c>
      <c r="O32" s="144">
        <f>'7月（停止あり）'!AN33</f>
        <v>1</v>
      </c>
      <c r="P32" s="89">
        <f>'7月（停止あり）'!AO33</f>
        <v>0</v>
      </c>
      <c r="Q32" s="145">
        <f>'8月（停止あり）'!AN33</f>
        <v>1</v>
      </c>
      <c r="R32" s="146">
        <f>'8月（停止あり）'!AO33</f>
        <v>0</v>
      </c>
      <c r="S32" s="144">
        <f>'9月（停止あり）'!AM33</f>
        <v>1</v>
      </c>
      <c r="T32" s="89">
        <f>'9月（停止あり）'!AN33</f>
        <v>0</v>
      </c>
      <c r="U32" s="147">
        <f>'10月(停止あり）'!AN33</f>
        <v>1</v>
      </c>
      <c r="V32" s="148">
        <f>'10月(停止あり）'!AO33</f>
        <v>0</v>
      </c>
      <c r="W32" s="149">
        <f>'11月（停止あり）'!AM33</f>
        <v>1</v>
      </c>
      <c r="X32" s="150">
        <f>'11月（停止あり）'!AN33</f>
        <v>0</v>
      </c>
      <c r="Y32" s="140">
        <f>'12月'!AN33</f>
        <v>1</v>
      </c>
      <c r="Z32" s="141">
        <f>'12月'!AO33</f>
        <v>0</v>
      </c>
      <c r="AA32" s="140">
        <f>'1月'!AN33</f>
        <v>1</v>
      </c>
      <c r="AB32" s="141">
        <f>'1月'!AO33</f>
        <v>0</v>
      </c>
      <c r="AC32" s="140">
        <f>'2月'!AL33</f>
        <v>1</v>
      </c>
      <c r="AD32" s="141">
        <f>'2月'!AM33</f>
        <v>0</v>
      </c>
      <c r="AE32" s="140">
        <f>'3月'!AN33</f>
        <v>1</v>
      </c>
      <c r="AF32" s="141">
        <f>'3月'!AO33</f>
        <v>0</v>
      </c>
      <c r="AG32" s="171">
        <f t="shared" si="3"/>
        <v>0.97534246575342465</v>
      </c>
      <c r="AH32" s="172">
        <f t="shared" si="1"/>
        <v>9</v>
      </c>
    </row>
    <row r="33" spans="2:34" ht="13.8" thickBot="1" x14ac:dyDescent="0.25">
      <c r="B33" s="13">
        <v>28</v>
      </c>
      <c r="C33" s="345"/>
      <c r="D33" s="355"/>
      <c r="E33" s="355"/>
      <c r="F33" s="223" t="s">
        <v>79</v>
      </c>
      <c r="G33" s="233" t="s">
        <v>75</v>
      </c>
      <c r="H33" s="16" t="s">
        <v>10</v>
      </c>
      <c r="I33" s="143">
        <f>'4月'!AM34</f>
        <v>1</v>
      </c>
      <c r="J33" s="89">
        <f>'4月'!AN34</f>
        <v>0</v>
      </c>
      <c r="K33" s="152">
        <f>'5月'!AN34</f>
        <v>1</v>
      </c>
      <c r="L33" s="92">
        <f>'5月'!AO34</f>
        <v>0</v>
      </c>
      <c r="M33" s="152">
        <f>'6月（停止あり）'!AM34</f>
        <v>0.7</v>
      </c>
      <c r="N33" s="92">
        <f>'6月（停止あり）'!AN34</f>
        <v>9</v>
      </c>
      <c r="O33" s="144">
        <f>'7月（停止あり）'!AN34</f>
        <v>1</v>
      </c>
      <c r="P33" s="89">
        <f>'7月（停止あり）'!AO34</f>
        <v>0</v>
      </c>
      <c r="Q33" s="153">
        <f>'8月（停止あり）'!AN34</f>
        <v>1</v>
      </c>
      <c r="R33" s="154">
        <f>'8月（停止あり）'!AO34</f>
        <v>0</v>
      </c>
      <c r="S33" s="144">
        <f>'9月（停止あり）'!AM34</f>
        <v>1</v>
      </c>
      <c r="T33" s="89">
        <f>'9月（停止あり）'!AN34</f>
        <v>0</v>
      </c>
      <c r="U33" s="155">
        <f>'10月(停止あり）'!AN34</f>
        <v>1</v>
      </c>
      <c r="V33" s="156">
        <f>'10月(停止あり）'!AO34</f>
        <v>0</v>
      </c>
      <c r="W33" s="149">
        <f>'11月（停止あり）'!AM34</f>
        <v>1</v>
      </c>
      <c r="X33" s="150">
        <f>'11月（停止あり）'!AN34</f>
        <v>0</v>
      </c>
      <c r="Y33" s="140">
        <f>'12月'!AN34</f>
        <v>1</v>
      </c>
      <c r="Z33" s="141">
        <f>'12月'!AO34</f>
        <v>0</v>
      </c>
      <c r="AA33" s="140">
        <f>'1月'!AN34</f>
        <v>1</v>
      </c>
      <c r="AB33" s="141">
        <f>'1月'!AO34</f>
        <v>0</v>
      </c>
      <c r="AC33" s="140">
        <f>'2月'!AL34</f>
        <v>1</v>
      </c>
      <c r="AD33" s="141">
        <f>'2月'!AM34</f>
        <v>0</v>
      </c>
      <c r="AE33" s="140">
        <f>'3月'!AN34</f>
        <v>1</v>
      </c>
      <c r="AF33" s="141">
        <f>'3月'!AO34</f>
        <v>0</v>
      </c>
      <c r="AG33" s="171">
        <f t="shared" si="3"/>
        <v>0.97534246575342465</v>
      </c>
      <c r="AH33" s="172">
        <f t="shared" si="1"/>
        <v>9</v>
      </c>
    </row>
    <row r="34" spans="2:34" ht="13.8" thickBot="1" x14ac:dyDescent="0.25">
      <c r="C34" s="345"/>
      <c r="D34" s="356"/>
      <c r="E34" s="356"/>
      <c r="F34" s="231" t="s">
        <v>337</v>
      </c>
      <c r="G34" s="232"/>
      <c r="H34" s="43"/>
      <c r="I34" s="158" t="str">
        <f>'4月'!AM35</f>
        <v>100%</v>
      </c>
      <c r="J34" s="93">
        <f>'4月'!AN35</f>
        <v>0</v>
      </c>
      <c r="K34" s="162" t="str">
        <f>'5月'!AN35</f>
        <v>100%</v>
      </c>
      <c r="L34" s="93">
        <f>'5月'!AO35</f>
        <v>0</v>
      </c>
      <c r="M34" s="158">
        <f>'6月（停止あり）'!AM35</f>
        <v>0.70000000000000007</v>
      </c>
      <c r="N34" s="93">
        <f>'6月（停止あり）'!AN35</f>
        <v>99</v>
      </c>
      <c r="O34" s="158" t="str">
        <f>'7月（停止あり）'!AN35</f>
        <v>100%</v>
      </c>
      <c r="P34" s="93">
        <f>'7月（停止あり）'!AO35</f>
        <v>0</v>
      </c>
      <c r="Q34" s="177" t="str">
        <f>'8月（停止あり）'!AN35</f>
        <v>100%</v>
      </c>
      <c r="R34" s="166">
        <f>'8月（停止あり）'!AO35</f>
        <v>0</v>
      </c>
      <c r="S34" s="162" t="str">
        <f>'9月（停止あり）'!AM35</f>
        <v>100%</v>
      </c>
      <c r="T34" s="93">
        <f>'9月（停止あり）'!AN35</f>
        <v>0</v>
      </c>
      <c r="U34" s="164" t="str">
        <f>'10月(停止あり）'!AN35</f>
        <v>100%</v>
      </c>
      <c r="V34" s="163">
        <f>'10月(停止あり）'!AO35</f>
        <v>0</v>
      </c>
      <c r="W34" s="165" t="str">
        <f>'11月（停止あり）'!AM35</f>
        <v>100%</v>
      </c>
      <c r="X34" s="166">
        <f>'11月（停止あり）'!AN35</f>
        <v>0</v>
      </c>
      <c r="Y34" s="165" t="str">
        <f>'12月'!AN35</f>
        <v>100%</v>
      </c>
      <c r="Z34" s="166">
        <f>'12月'!AO35</f>
        <v>0</v>
      </c>
      <c r="AA34" s="165" t="str">
        <f>'1月'!AN35</f>
        <v>100%</v>
      </c>
      <c r="AB34" s="166">
        <f>'1月'!AO35</f>
        <v>0</v>
      </c>
      <c r="AC34" s="165" t="str">
        <f>'2月'!AL35</f>
        <v>100%</v>
      </c>
      <c r="AD34" s="166">
        <f>'2月'!AM35</f>
        <v>0</v>
      </c>
      <c r="AE34" s="165" t="str">
        <f>'3月'!AN35</f>
        <v>100%</v>
      </c>
      <c r="AF34" s="166">
        <f>'3月'!AO35</f>
        <v>0</v>
      </c>
      <c r="AG34" s="176">
        <f>IF(AH34=0,1,1-AH34/4015)</f>
        <v>0.97534246575342465</v>
      </c>
      <c r="AH34" s="93">
        <f>SUM(AH23:AH33)</f>
        <v>99</v>
      </c>
    </row>
    <row r="35" spans="2:34" x14ac:dyDescent="0.2">
      <c r="B35" s="13">
        <v>29</v>
      </c>
      <c r="C35" s="345"/>
      <c r="D35" s="361" t="s">
        <v>81</v>
      </c>
      <c r="E35" s="344"/>
      <c r="F35" s="228" t="s">
        <v>82</v>
      </c>
      <c r="G35" s="229" t="s">
        <v>83</v>
      </c>
      <c r="H35" s="19" t="s">
        <v>61</v>
      </c>
      <c r="I35" s="143">
        <f>'4月'!AM36</f>
        <v>1</v>
      </c>
      <c r="J35" s="89">
        <f>'4月'!AN36</f>
        <v>0</v>
      </c>
      <c r="K35" s="143">
        <f>'5月'!AN36</f>
        <v>1</v>
      </c>
      <c r="L35" s="89">
        <f>'5月'!AO36</f>
        <v>0</v>
      </c>
      <c r="M35" s="143">
        <f>'6月（停止あり）'!AM36</f>
        <v>0.6</v>
      </c>
      <c r="N35" s="120">
        <f>'6月（停止あり）'!AN36</f>
        <v>12</v>
      </c>
      <c r="O35" s="144">
        <f>'7月（停止あり）'!AN36</f>
        <v>0</v>
      </c>
      <c r="P35" s="89">
        <f>'7月（停止あり）'!AO36</f>
        <v>31</v>
      </c>
      <c r="Q35" s="136">
        <f>'8月（停止あり）'!AN36</f>
        <v>0</v>
      </c>
      <c r="R35" s="137">
        <f>'8月（停止あり）'!AO36</f>
        <v>31</v>
      </c>
      <c r="S35" s="144">
        <f>'9月（停止あり）'!AM36</f>
        <v>0</v>
      </c>
      <c r="T35" s="89">
        <f>'9月（停止あり）'!AN36</f>
        <v>30</v>
      </c>
      <c r="U35" s="138">
        <f>'10月(停止あり）'!AN36</f>
        <v>0</v>
      </c>
      <c r="V35" s="139">
        <f>'10月(停止あり）'!AO36</f>
        <v>31</v>
      </c>
      <c r="W35" s="149">
        <f>'11月（停止あり）'!AM36</f>
        <v>0.53333333333333333</v>
      </c>
      <c r="X35" s="150">
        <f>'11月（停止あり）'!AN36</f>
        <v>14</v>
      </c>
      <c r="Y35" s="140">
        <f>'12月'!AN36</f>
        <v>1</v>
      </c>
      <c r="Z35" s="141">
        <f>'12月'!AO36</f>
        <v>0</v>
      </c>
      <c r="AA35" s="140">
        <f>'1月'!AN36</f>
        <v>1</v>
      </c>
      <c r="AB35" s="141">
        <f>'1月'!AO36</f>
        <v>0</v>
      </c>
      <c r="AC35" s="140">
        <f>'2月'!AL36</f>
        <v>1</v>
      </c>
      <c r="AD35" s="141">
        <f>'2月'!AM36</f>
        <v>0</v>
      </c>
      <c r="AE35" s="140">
        <f>'3月'!AN36</f>
        <v>1</v>
      </c>
      <c r="AF35" s="141">
        <f>'3月'!AO36</f>
        <v>0</v>
      </c>
      <c r="AG35" s="151">
        <f t="shared" ref="AG35:AG98" si="4">IF(AH35=0,1,1-AH35/365)</f>
        <v>0.59178082191780823</v>
      </c>
      <c r="AH35" s="172">
        <f t="shared" si="1"/>
        <v>149</v>
      </c>
    </row>
    <row r="36" spans="2:34" x14ac:dyDescent="0.2">
      <c r="B36" s="13">
        <v>30</v>
      </c>
      <c r="C36" s="345"/>
      <c r="D36" s="362"/>
      <c r="E36" s="345"/>
      <c r="F36" s="221" t="s">
        <v>85</v>
      </c>
      <c r="G36" s="222" t="s">
        <v>86</v>
      </c>
      <c r="H36" s="12" t="s">
        <v>61</v>
      </c>
      <c r="I36" s="143">
        <f>'4月'!AM37</f>
        <v>1</v>
      </c>
      <c r="J36" s="89">
        <f>'4月'!AN37</f>
        <v>0</v>
      </c>
      <c r="K36" s="144">
        <f>'5月'!AN37</f>
        <v>1</v>
      </c>
      <c r="L36" s="89">
        <f>'5月'!AO37</f>
        <v>0</v>
      </c>
      <c r="M36" s="144">
        <f>'6月（停止あり）'!AM37</f>
        <v>0.6</v>
      </c>
      <c r="N36" s="89">
        <f>'6月（停止あり）'!AN37</f>
        <v>12</v>
      </c>
      <c r="O36" s="144">
        <f>'7月（停止あり）'!AN37</f>
        <v>0</v>
      </c>
      <c r="P36" s="89">
        <f>'7月（停止あり）'!AO37</f>
        <v>31</v>
      </c>
      <c r="Q36" s="145">
        <f>'8月（停止あり）'!AN37</f>
        <v>0</v>
      </c>
      <c r="R36" s="146">
        <f>'8月（停止あり）'!AO37</f>
        <v>31</v>
      </c>
      <c r="S36" s="144">
        <f>'9月（停止あり）'!AM37</f>
        <v>0</v>
      </c>
      <c r="T36" s="89">
        <f>'9月（停止あり）'!AN37</f>
        <v>30</v>
      </c>
      <c r="U36" s="147">
        <f>'10月(停止あり）'!AN37</f>
        <v>0</v>
      </c>
      <c r="V36" s="148">
        <f>'10月(停止あり）'!AO37</f>
        <v>31</v>
      </c>
      <c r="W36" s="149">
        <f>'11月（停止あり）'!AM37</f>
        <v>0.53333333333333333</v>
      </c>
      <c r="X36" s="150">
        <f>'11月（停止あり）'!AN37</f>
        <v>14</v>
      </c>
      <c r="Y36" s="140">
        <f>'12月'!AN37</f>
        <v>1</v>
      </c>
      <c r="Z36" s="141">
        <f>'12月'!AO37</f>
        <v>0</v>
      </c>
      <c r="AA36" s="140">
        <f>'1月'!AN37</f>
        <v>1</v>
      </c>
      <c r="AB36" s="141">
        <f>'1月'!AO37</f>
        <v>0</v>
      </c>
      <c r="AC36" s="140">
        <f>'2月'!AL37</f>
        <v>1</v>
      </c>
      <c r="AD36" s="141">
        <f>'2月'!AM37</f>
        <v>0</v>
      </c>
      <c r="AE36" s="140">
        <f>'3月'!AN37</f>
        <v>1</v>
      </c>
      <c r="AF36" s="141">
        <f>'3月'!AO37</f>
        <v>0</v>
      </c>
      <c r="AG36" s="151">
        <f t="shared" si="4"/>
        <v>0.59178082191780823</v>
      </c>
      <c r="AH36" s="172">
        <f t="shared" si="1"/>
        <v>149</v>
      </c>
    </row>
    <row r="37" spans="2:34" x14ac:dyDescent="0.2">
      <c r="B37" s="13">
        <v>31</v>
      </c>
      <c r="C37" s="345"/>
      <c r="D37" s="362"/>
      <c r="E37" s="345"/>
      <c r="F37" s="221" t="s">
        <v>88</v>
      </c>
      <c r="G37" s="222" t="s">
        <v>89</v>
      </c>
      <c r="H37" s="12" t="s">
        <v>90</v>
      </c>
      <c r="I37" s="143">
        <f>'4月'!AM38</f>
        <v>1</v>
      </c>
      <c r="J37" s="89">
        <f>'4月'!AN38</f>
        <v>0</v>
      </c>
      <c r="K37" s="144">
        <f>'5月'!AN38</f>
        <v>1</v>
      </c>
      <c r="L37" s="89">
        <f>'5月'!AO38</f>
        <v>0</v>
      </c>
      <c r="M37" s="144">
        <f>'6月（停止あり）'!AM38</f>
        <v>0.6</v>
      </c>
      <c r="N37" s="89">
        <f>'6月（停止あり）'!AN38</f>
        <v>12</v>
      </c>
      <c r="O37" s="144">
        <f>'7月（停止あり）'!AN38</f>
        <v>0</v>
      </c>
      <c r="P37" s="89">
        <f>'7月（停止あり）'!AO38</f>
        <v>31</v>
      </c>
      <c r="Q37" s="145">
        <f>'8月（停止あり）'!AN38</f>
        <v>0</v>
      </c>
      <c r="R37" s="146">
        <f>'8月（停止あり）'!AO38</f>
        <v>31</v>
      </c>
      <c r="S37" s="144">
        <f>'9月（停止あり）'!AM38</f>
        <v>0</v>
      </c>
      <c r="T37" s="89">
        <f>'9月（停止あり）'!AN38</f>
        <v>30</v>
      </c>
      <c r="U37" s="147">
        <f>'10月(停止あり）'!AN38</f>
        <v>0</v>
      </c>
      <c r="V37" s="148">
        <f>'10月(停止あり）'!AO38</f>
        <v>31</v>
      </c>
      <c r="W37" s="149">
        <f>'11月（停止あり）'!AM38</f>
        <v>0.53333333333333333</v>
      </c>
      <c r="X37" s="150">
        <f>'11月（停止あり）'!AN38</f>
        <v>14</v>
      </c>
      <c r="Y37" s="140">
        <f>'12月'!AN38</f>
        <v>1</v>
      </c>
      <c r="Z37" s="141">
        <f>'12月'!AO38</f>
        <v>0</v>
      </c>
      <c r="AA37" s="140">
        <f>'1月'!AN38</f>
        <v>1</v>
      </c>
      <c r="AB37" s="141">
        <f>'1月'!AO38</f>
        <v>0</v>
      </c>
      <c r="AC37" s="140">
        <f>'2月'!AL38</f>
        <v>1</v>
      </c>
      <c r="AD37" s="141">
        <f>'2月'!AM38</f>
        <v>0</v>
      </c>
      <c r="AE37" s="140">
        <f>'3月'!AN38</f>
        <v>1</v>
      </c>
      <c r="AF37" s="141">
        <f>'3月'!AO38</f>
        <v>0</v>
      </c>
      <c r="AG37" s="151">
        <f t="shared" si="4"/>
        <v>0.59178082191780823</v>
      </c>
      <c r="AH37" s="172">
        <f t="shared" si="1"/>
        <v>149</v>
      </c>
    </row>
    <row r="38" spans="2:34" ht="13.8" thickBot="1" x14ac:dyDescent="0.25">
      <c r="B38" s="13">
        <v>32</v>
      </c>
      <c r="C38" s="345"/>
      <c r="D38" s="362"/>
      <c r="E38" s="345"/>
      <c r="F38" s="223" t="s">
        <v>92</v>
      </c>
      <c r="G38" s="233" t="s">
        <v>93</v>
      </c>
      <c r="H38" s="16" t="s">
        <v>90</v>
      </c>
      <c r="I38" s="143">
        <f>'4月'!AM39</f>
        <v>1</v>
      </c>
      <c r="J38" s="89">
        <f>'4月'!AN39</f>
        <v>0</v>
      </c>
      <c r="K38" s="152">
        <f>'5月'!AN39</f>
        <v>1</v>
      </c>
      <c r="L38" s="92">
        <f>'5月'!AO39</f>
        <v>0</v>
      </c>
      <c r="M38" s="152">
        <f>'6月（停止あり）'!AM39</f>
        <v>0.6</v>
      </c>
      <c r="N38" s="92">
        <f>'6月（停止あり）'!AN39</f>
        <v>12</v>
      </c>
      <c r="O38" s="144">
        <f>'7月（停止あり）'!AN39</f>
        <v>0</v>
      </c>
      <c r="P38" s="89">
        <f>'7月（停止あり）'!AO39</f>
        <v>31</v>
      </c>
      <c r="Q38" s="178">
        <f>'8月（停止あり）'!AN39</f>
        <v>0</v>
      </c>
      <c r="R38" s="179">
        <f>'8月（停止あり）'!AO39</f>
        <v>31</v>
      </c>
      <c r="S38" s="144">
        <f>'9月（停止あり）'!AM39</f>
        <v>0</v>
      </c>
      <c r="T38" s="89">
        <f>'9月（停止あり）'!AN39</f>
        <v>30</v>
      </c>
      <c r="U38" s="180">
        <f>'10月(停止あり）'!AN39</f>
        <v>0</v>
      </c>
      <c r="V38" s="181">
        <f>'10月(停止あり）'!AO39</f>
        <v>31</v>
      </c>
      <c r="W38" s="149">
        <f>'11月（停止あり）'!AM39</f>
        <v>0.53333333333333333</v>
      </c>
      <c r="X38" s="150">
        <f>'11月（停止あり）'!AN39</f>
        <v>14</v>
      </c>
      <c r="Y38" s="140">
        <f>'12月'!AN39</f>
        <v>1</v>
      </c>
      <c r="Z38" s="141">
        <f>'12月'!AO39</f>
        <v>0</v>
      </c>
      <c r="AA38" s="140">
        <f>'1月'!AN39</f>
        <v>1</v>
      </c>
      <c r="AB38" s="141">
        <f>'1月'!AO39</f>
        <v>0</v>
      </c>
      <c r="AC38" s="140">
        <f>'2月'!AL39</f>
        <v>1</v>
      </c>
      <c r="AD38" s="141">
        <f>'2月'!AM39</f>
        <v>0</v>
      </c>
      <c r="AE38" s="140">
        <f>'3月'!AN39</f>
        <v>1</v>
      </c>
      <c r="AF38" s="141">
        <f>'3月'!AO39</f>
        <v>0</v>
      </c>
      <c r="AG38" s="151">
        <f t="shared" si="4"/>
        <v>0.59178082191780823</v>
      </c>
      <c r="AH38" s="172">
        <f t="shared" si="1"/>
        <v>149</v>
      </c>
    </row>
    <row r="39" spans="2:34" ht="13.8" thickBot="1" x14ac:dyDescent="0.25">
      <c r="B39" s="52"/>
      <c r="C39" s="345"/>
      <c r="D39" s="363"/>
      <c r="E39" s="346"/>
      <c r="F39" s="231" t="s">
        <v>337</v>
      </c>
      <c r="G39" s="232"/>
      <c r="H39" s="43"/>
      <c r="I39" s="158" t="str">
        <f>'4月'!AM40</f>
        <v>100%</v>
      </c>
      <c r="J39" s="93">
        <f>'4月'!AN40</f>
        <v>0</v>
      </c>
      <c r="K39" s="158" t="str">
        <f>'5月'!AN40</f>
        <v>100%</v>
      </c>
      <c r="L39" s="93">
        <f>'5月'!AO40</f>
        <v>0</v>
      </c>
      <c r="M39" s="158">
        <f>'6月（停止あり）'!AM40</f>
        <v>0.6</v>
      </c>
      <c r="N39" s="93">
        <f>'6月（停止あり）'!AN40</f>
        <v>48</v>
      </c>
      <c r="O39" s="158">
        <f>'7月（停止あり）'!AN40</f>
        <v>0</v>
      </c>
      <c r="P39" s="93">
        <f>'7月（停止あり）'!AO40</f>
        <v>124</v>
      </c>
      <c r="Q39" s="177">
        <f>'8月（停止あり）'!AN40</f>
        <v>0</v>
      </c>
      <c r="R39" s="166">
        <f>'8月（停止あり）'!AO40</f>
        <v>124</v>
      </c>
      <c r="S39" s="162">
        <f>'9月（停止あり）'!AM40</f>
        <v>0</v>
      </c>
      <c r="T39" s="93">
        <f>'9月（停止あり）'!AN40</f>
        <v>120</v>
      </c>
      <c r="U39" s="164">
        <f>'10月(停止あり）'!AN40</f>
        <v>0</v>
      </c>
      <c r="V39" s="163">
        <f>'10月(停止あり）'!AO40</f>
        <v>124</v>
      </c>
      <c r="W39" s="165">
        <f>'11月（停止あり）'!AM40</f>
        <v>0.53333333333333333</v>
      </c>
      <c r="X39" s="166">
        <f>'11月（停止あり）'!AN40</f>
        <v>56</v>
      </c>
      <c r="Y39" s="165" t="str">
        <f>'12月'!AN40</f>
        <v>100%</v>
      </c>
      <c r="Z39" s="166">
        <f>'12月'!AO40</f>
        <v>0</v>
      </c>
      <c r="AA39" s="165" t="str">
        <f>'1月'!AN40</f>
        <v>100%</v>
      </c>
      <c r="AB39" s="166">
        <f>'1月'!AO40</f>
        <v>0</v>
      </c>
      <c r="AC39" s="165" t="str">
        <f>'2月'!AL40</f>
        <v>100%</v>
      </c>
      <c r="AD39" s="166">
        <f>'2月'!AM40</f>
        <v>0</v>
      </c>
      <c r="AE39" s="165" t="str">
        <f>'3月'!AN40</f>
        <v>100%</v>
      </c>
      <c r="AF39" s="166">
        <f>'3月'!AO40</f>
        <v>0</v>
      </c>
      <c r="AG39" s="176">
        <f>IF(AH39=0,1,1-AH39/1460)</f>
        <v>0.59178082191780823</v>
      </c>
      <c r="AH39" s="93">
        <f>SUM(AH35:AH38)</f>
        <v>596</v>
      </c>
    </row>
    <row r="40" spans="2:34" x14ac:dyDescent="0.2">
      <c r="B40" s="13">
        <v>33</v>
      </c>
      <c r="C40" s="345"/>
      <c r="D40" s="361" t="s">
        <v>95</v>
      </c>
      <c r="E40" s="344"/>
      <c r="F40" s="219" t="s">
        <v>96</v>
      </c>
      <c r="G40" s="220" t="s">
        <v>97</v>
      </c>
      <c r="H40" s="9" t="s">
        <v>90</v>
      </c>
      <c r="I40" s="143">
        <f>'4月'!AM41</f>
        <v>1</v>
      </c>
      <c r="J40" s="89">
        <f>'4月'!AN41</f>
        <v>0</v>
      </c>
      <c r="K40" s="143">
        <f>'5月'!AN41</f>
        <v>1</v>
      </c>
      <c r="L40" s="120">
        <f>'5月'!AO41</f>
        <v>0</v>
      </c>
      <c r="M40" s="143">
        <f>'6月（停止あり）'!AM41</f>
        <v>0.7</v>
      </c>
      <c r="N40" s="120">
        <f>'6月（停止あり）'!AN41</f>
        <v>9</v>
      </c>
      <c r="O40" s="144">
        <f>'7月（停止あり）'!AN41</f>
        <v>1</v>
      </c>
      <c r="P40" s="89">
        <f>'7月（停止あり）'!AO41</f>
        <v>0</v>
      </c>
      <c r="Q40" s="145">
        <f>'8月（停止あり）'!AN41</f>
        <v>1</v>
      </c>
      <c r="R40" s="137">
        <f>'8月（停止あり）'!AO41</f>
        <v>0</v>
      </c>
      <c r="S40" s="144">
        <f>'9月（停止あり）'!AM41</f>
        <v>1</v>
      </c>
      <c r="T40" s="89">
        <f>'9月（停止あり）'!AN41</f>
        <v>0</v>
      </c>
      <c r="U40" s="182">
        <f>'10月(停止あり）'!AN41</f>
        <v>1</v>
      </c>
      <c r="V40" s="183">
        <f>'10月(停止あり）'!AO41</f>
        <v>0</v>
      </c>
      <c r="W40" s="149">
        <f>'11月（停止あり）'!AM41</f>
        <v>1</v>
      </c>
      <c r="X40" s="150">
        <f>'11月（停止あり）'!AN41</f>
        <v>0</v>
      </c>
      <c r="Y40" s="140">
        <f>'12月'!AN41</f>
        <v>1</v>
      </c>
      <c r="Z40" s="141">
        <f>'12月'!AO41</f>
        <v>0</v>
      </c>
      <c r="AA40" s="140">
        <f>'1月'!AN41</f>
        <v>1</v>
      </c>
      <c r="AB40" s="141">
        <f>'1月'!AO41</f>
        <v>0</v>
      </c>
      <c r="AC40" s="140">
        <f>'2月'!AL41</f>
        <v>1</v>
      </c>
      <c r="AD40" s="141">
        <f>'2月'!AM41</f>
        <v>0</v>
      </c>
      <c r="AE40" s="140">
        <f>'3月'!AN41</f>
        <v>1</v>
      </c>
      <c r="AF40" s="141">
        <f>'3月'!AO41</f>
        <v>0</v>
      </c>
      <c r="AG40" s="151">
        <f t="shared" si="4"/>
        <v>0.97534246575342465</v>
      </c>
      <c r="AH40" s="172">
        <f t="shared" si="1"/>
        <v>9</v>
      </c>
    </row>
    <row r="41" spans="2:34" x14ac:dyDescent="0.2">
      <c r="B41" s="13">
        <v>34</v>
      </c>
      <c r="C41" s="345"/>
      <c r="D41" s="362"/>
      <c r="E41" s="368"/>
      <c r="F41" s="228" t="s">
        <v>99</v>
      </c>
      <c r="G41" s="229" t="s">
        <v>100</v>
      </c>
      <c r="H41" s="19" t="s">
        <v>61</v>
      </c>
      <c r="I41" s="143">
        <f>'4月'!AM42</f>
        <v>1</v>
      </c>
      <c r="J41" s="89">
        <f>'4月'!AN42</f>
        <v>0</v>
      </c>
      <c r="K41" s="144">
        <f>'5月'!AN42</f>
        <v>1</v>
      </c>
      <c r="L41" s="89">
        <f>'5月'!AO42</f>
        <v>0</v>
      </c>
      <c r="M41" s="144">
        <f>'6月（停止あり）'!AM42</f>
        <v>0.7</v>
      </c>
      <c r="N41" s="89">
        <f>'6月（停止あり）'!AN42</f>
        <v>9</v>
      </c>
      <c r="O41" s="144">
        <f>'7月（停止あり）'!AN42</f>
        <v>1</v>
      </c>
      <c r="P41" s="89">
        <f>'7月（停止あり）'!AO42</f>
        <v>0</v>
      </c>
      <c r="Q41" s="145">
        <f>'8月（停止あり）'!AN42</f>
        <v>1</v>
      </c>
      <c r="R41" s="146">
        <f>'8月（停止あり）'!AO42</f>
        <v>0</v>
      </c>
      <c r="S41" s="144">
        <f>'9月（停止あり）'!AM42</f>
        <v>1</v>
      </c>
      <c r="T41" s="89">
        <f>'9月（停止あり）'!AN42</f>
        <v>0</v>
      </c>
      <c r="U41" s="147">
        <f>'10月(停止あり）'!AN42</f>
        <v>1</v>
      </c>
      <c r="V41" s="148">
        <f>'10月(停止あり）'!AO42</f>
        <v>0</v>
      </c>
      <c r="W41" s="149">
        <f>'11月（停止あり）'!AM42</f>
        <v>1</v>
      </c>
      <c r="X41" s="150">
        <f>'11月（停止あり）'!AN42</f>
        <v>0</v>
      </c>
      <c r="Y41" s="140">
        <f>'12月'!AN42</f>
        <v>1</v>
      </c>
      <c r="Z41" s="141">
        <f>'12月'!AO42</f>
        <v>0</v>
      </c>
      <c r="AA41" s="140">
        <f>'1月'!AN42</f>
        <v>1</v>
      </c>
      <c r="AB41" s="141">
        <f>'1月'!AO42</f>
        <v>0</v>
      </c>
      <c r="AC41" s="140">
        <f>'2月'!AL42</f>
        <v>1</v>
      </c>
      <c r="AD41" s="141">
        <f>'2月'!AM42</f>
        <v>0</v>
      </c>
      <c r="AE41" s="140">
        <f>'3月'!AN42</f>
        <v>1</v>
      </c>
      <c r="AF41" s="141">
        <f>'3月'!AO42</f>
        <v>0</v>
      </c>
      <c r="AG41" s="151">
        <f t="shared" si="4"/>
        <v>0.97534246575342465</v>
      </c>
      <c r="AH41" s="172">
        <f t="shared" si="1"/>
        <v>9</v>
      </c>
    </row>
    <row r="42" spans="2:34" x14ac:dyDescent="0.2">
      <c r="B42" s="13">
        <v>35</v>
      </c>
      <c r="C42" s="345"/>
      <c r="D42" s="362"/>
      <c r="E42" s="368"/>
      <c r="F42" s="221" t="s">
        <v>102</v>
      </c>
      <c r="G42" s="222" t="s">
        <v>103</v>
      </c>
      <c r="H42" s="12" t="s">
        <v>61</v>
      </c>
      <c r="I42" s="143">
        <f>'4月'!AM43</f>
        <v>1</v>
      </c>
      <c r="J42" s="89">
        <f>'4月'!AN43</f>
        <v>0</v>
      </c>
      <c r="K42" s="144">
        <f>'5月'!AN43</f>
        <v>1</v>
      </c>
      <c r="L42" s="89">
        <f>'5月'!AO43</f>
        <v>0</v>
      </c>
      <c r="M42" s="144">
        <f>'6月（停止あり）'!AM43</f>
        <v>0.7</v>
      </c>
      <c r="N42" s="89">
        <f>'6月（停止あり）'!AN43</f>
        <v>9</v>
      </c>
      <c r="O42" s="144">
        <f>'7月（停止あり）'!AN43</f>
        <v>1</v>
      </c>
      <c r="P42" s="89">
        <f>'7月（停止あり）'!AO43</f>
        <v>0</v>
      </c>
      <c r="Q42" s="145">
        <f>'8月（停止あり）'!AN43</f>
        <v>1</v>
      </c>
      <c r="R42" s="146">
        <f>'8月（停止あり）'!AO43</f>
        <v>0</v>
      </c>
      <c r="S42" s="144">
        <f>'9月（停止あり）'!AM43</f>
        <v>1</v>
      </c>
      <c r="T42" s="89">
        <f>'9月（停止あり）'!AN43</f>
        <v>0</v>
      </c>
      <c r="U42" s="147">
        <f>'10月(停止あり）'!AN43</f>
        <v>1</v>
      </c>
      <c r="V42" s="148">
        <f>'10月(停止あり）'!AO43</f>
        <v>0</v>
      </c>
      <c r="W42" s="149">
        <f>'11月（停止あり）'!AM43</f>
        <v>1</v>
      </c>
      <c r="X42" s="150">
        <f>'11月（停止あり）'!AN43</f>
        <v>0</v>
      </c>
      <c r="Y42" s="140">
        <f>'12月'!AN43</f>
        <v>1</v>
      </c>
      <c r="Z42" s="141">
        <f>'12月'!AO43</f>
        <v>0</v>
      </c>
      <c r="AA42" s="140">
        <f>'1月'!AN43</f>
        <v>1</v>
      </c>
      <c r="AB42" s="141">
        <f>'1月'!AO43</f>
        <v>0</v>
      </c>
      <c r="AC42" s="140">
        <f>'2月'!AL43</f>
        <v>1</v>
      </c>
      <c r="AD42" s="141">
        <f>'2月'!AM43</f>
        <v>0</v>
      </c>
      <c r="AE42" s="140">
        <f>'3月'!AN43</f>
        <v>1</v>
      </c>
      <c r="AF42" s="141">
        <f>'3月'!AO43</f>
        <v>0</v>
      </c>
      <c r="AG42" s="151">
        <f t="shared" si="4"/>
        <v>0.97534246575342465</v>
      </c>
      <c r="AH42" s="172">
        <f t="shared" si="1"/>
        <v>9</v>
      </c>
    </row>
    <row r="43" spans="2:34" x14ac:dyDescent="0.2">
      <c r="B43" s="13">
        <v>36</v>
      </c>
      <c r="C43" s="345"/>
      <c r="D43" s="362"/>
      <c r="E43" s="368"/>
      <c r="F43" s="221" t="s">
        <v>105</v>
      </c>
      <c r="G43" s="222" t="s">
        <v>106</v>
      </c>
      <c r="H43" s="19" t="s">
        <v>107</v>
      </c>
      <c r="I43" s="143">
        <f>'4月'!AM44</f>
        <v>1</v>
      </c>
      <c r="J43" s="89">
        <f>'4月'!AN44</f>
        <v>0</v>
      </c>
      <c r="K43" s="144">
        <f>'5月'!AN44</f>
        <v>1</v>
      </c>
      <c r="L43" s="89">
        <f>'5月'!AO44</f>
        <v>0</v>
      </c>
      <c r="M43" s="144">
        <f>'6月（停止あり）'!AM44</f>
        <v>0.7</v>
      </c>
      <c r="N43" s="89">
        <f>'6月（停止あり）'!AN44</f>
        <v>9</v>
      </c>
      <c r="O43" s="144">
        <f>'7月（停止あり）'!AN44</f>
        <v>1</v>
      </c>
      <c r="P43" s="89">
        <f>'7月（停止あり）'!AO44</f>
        <v>0</v>
      </c>
      <c r="Q43" s="145">
        <f>'8月（停止あり）'!AN44</f>
        <v>1</v>
      </c>
      <c r="R43" s="146">
        <f>'8月（停止あり）'!AO44</f>
        <v>0</v>
      </c>
      <c r="S43" s="144">
        <f>'9月（停止あり）'!AM44</f>
        <v>1</v>
      </c>
      <c r="T43" s="89">
        <f>'9月（停止あり）'!AN44</f>
        <v>0</v>
      </c>
      <c r="U43" s="147">
        <f>'10月(停止あり）'!AN44</f>
        <v>1</v>
      </c>
      <c r="V43" s="148">
        <f>'10月(停止あり）'!AO44</f>
        <v>0</v>
      </c>
      <c r="W43" s="149">
        <f>'11月（停止あり）'!AM44</f>
        <v>1</v>
      </c>
      <c r="X43" s="150">
        <f>'11月（停止あり）'!AN44</f>
        <v>0</v>
      </c>
      <c r="Y43" s="140">
        <f>'12月'!AN44</f>
        <v>1</v>
      </c>
      <c r="Z43" s="141">
        <f>'12月'!AO44</f>
        <v>0</v>
      </c>
      <c r="AA43" s="140">
        <f>'1月'!AN44</f>
        <v>1</v>
      </c>
      <c r="AB43" s="141">
        <f>'1月'!AO44</f>
        <v>0</v>
      </c>
      <c r="AC43" s="140">
        <f>'2月'!AL44</f>
        <v>1</v>
      </c>
      <c r="AD43" s="141">
        <f>'2月'!AM44</f>
        <v>0</v>
      </c>
      <c r="AE43" s="140">
        <f>'3月'!AN44</f>
        <v>1</v>
      </c>
      <c r="AF43" s="141">
        <f>'3月'!AO44</f>
        <v>0</v>
      </c>
      <c r="AG43" s="151">
        <f t="shared" si="4"/>
        <v>0.97534246575342465</v>
      </c>
      <c r="AH43" s="172">
        <f t="shared" si="1"/>
        <v>9</v>
      </c>
    </row>
    <row r="44" spans="2:34" x14ac:dyDescent="0.2">
      <c r="B44" s="13">
        <v>37</v>
      </c>
      <c r="C44" s="345"/>
      <c r="D44" s="362"/>
      <c r="E44" s="368"/>
      <c r="F44" s="221" t="s">
        <v>108</v>
      </c>
      <c r="G44" s="222" t="s">
        <v>109</v>
      </c>
      <c r="H44" s="12" t="s">
        <v>107</v>
      </c>
      <c r="I44" s="143">
        <f>'4月'!AM45</f>
        <v>1</v>
      </c>
      <c r="J44" s="89">
        <f>'4月'!AN45</f>
        <v>0</v>
      </c>
      <c r="K44" s="144">
        <f>'5月'!AN45</f>
        <v>1</v>
      </c>
      <c r="L44" s="89">
        <f>'5月'!AO45</f>
        <v>0</v>
      </c>
      <c r="M44" s="144">
        <f>'6月（停止あり）'!AM45</f>
        <v>0.7</v>
      </c>
      <c r="N44" s="89">
        <f>'6月（停止あり）'!AN45</f>
        <v>9</v>
      </c>
      <c r="O44" s="144">
        <f>'7月（停止あり）'!AN45</f>
        <v>1</v>
      </c>
      <c r="P44" s="89">
        <f>'7月（停止あり）'!AO45</f>
        <v>0</v>
      </c>
      <c r="Q44" s="145">
        <f>'8月（停止あり）'!AN45</f>
        <v>1</v>
      </c>
      <c r="R44" s="146">
        <f>'8月（停止あり）'!AO45</f>
        <v>0</v>
      </c>
      <c r="S44" s="144">
        <f>'9月（停止あり）'!AM45</f>
        <v>1</v>
      </c>
      <c r="T44" s="89">
        <f>'9月（停止あり）'!AN45</f>
        <v>0</v>
      </c>
      <c r="U44" s="147">
        <f>'10月(停止あり）'!AN45</f>
        <v>1</v>
      </c>
      <c r="V44" s="148">
        <f>'10月(停止あり）'!AO45</f>
        <v>0</v>
      </c>
      <c r="W44" s="149">
        <f>'11月（停止あり）'!AM45</f>
        <v>1</v>
      </c>
      <c r="X44" s="150">
        <f>'11月（停止あり）'!AN45</f>
        <v>0</v>
      </c>
      <c r="Y44" s="140">
        <f>'12月'!AN45</f>
        <v>1</v>
      </c>
      <c r="Z44" s="141">
        <f>'12月'!AO45</f>
        <v>0</v>
      </c>
      <c r="AA44" s="140">
        <f>'1月'!AN45</f>
        <v>1</v>
      </c>
      <c r="AB44" s="141">
        <f>'1月'!AO45</f>
        <v>0</v>
      </c>
      <c r="AC44" s="140">
        <f>'2月'!AL45</f>
        <v>1</v>
      </c>
      <c r="AD44" s="141">
        <f>'2月'!AM45</f>
        <v>0</v>
      </c>
      <c r="AE44" s="140">
        <f>'3月'!AN45</f>
        <v>1</v>
      </c>
      <c r="AF44" s="141">
        <f>'3月'!AO45</f>
        <v>0</v>
      </c>
      <c r="AG44" s="151">
        <f t="shared" si="4"/>
        <v>0.97534246575342465</v>
      </c>
      <c r="AH44" s="172">
        <f t="shared" si="1"/>
        <v>9</v>
      </c>
    </row>
    <row r="45" spans="2:34" x14ac:dyDescent="0.2">
      <c r="B45" s="13">
        <v>38</v>
      </c>
      <c r="C45" s="345"/>
      <c r="D45" s="362"/>
      <c r="E45" s="368"/>
      <c r="F45" s="221" t="s">
        <v>110</v>
      </c>
      <c r="G45" s="222" t="s">
        <v>111</v>
      </c>
      <c r="H45" s="19" t="s">
        <v>107</v>
      </c>
      <c r="I45" s="143">
        <f>'4月'!AM46</f>
        <v>1</v>
      </c>
      <c r="J45" s="89">
        <f>'4月'!AN46</f>
        <v>0</v>
      </c>
      <c r="K45" s="144">
        <f>'5月'!AN46</f>
        <v>1</v>
      </c>
      <c r="L45" s="89">
        <f>'5月'!AO46</f>
        <v>0</v>
      </c>
      <c r="M45" s="144">
        <f>'6月（停止あり）'!AM46</f>
        <v>0.7</v>
      </c>
      <c r="N45" s="89">
        <f>'6月（停止あり）'!AN46</f>
        <v>9</v>
      </c>
      <c r="O45" s="144">
        <f>'7月（停止あり）'!AN46</f>
        <v>1</v>
      </c>
      <c r="P45" s="89">
        <f>'7月（停止あり）'!AO46</f>
        <v>0</v>
      </c>
      <c r="Q45" s="145">
        <f>'8月（停止あり）'!AN46</f>
        <v>1</v>
      </c>
      <c r="R45" s="146">
        <f>'8月（停止あり）'!AO46</f>
        <v>0</v>
      </c>
      <c r="S45" s="144">
        <f>'9月（停止あり）'!AM46</f>
        <v>1</v>
      </c>
      <c r="T45" s="89">
        <f>'9月（停止あり）'!AN46</f>
        <v>0</v>
      </c>
      <c r="U45" s="147">
        <f>'10月(停止あり）'!AN46</f>
        <v>1</v>
      </c>
      <c r="V45" s="148">
        <f>'10月(停止あり）'!AO46</f>
        <v>0</v>
      </c>
      <c r="W45" s="149">
        <f>'11月（停止あり）'!AM46</f>
        <v>1</v>
      </c>
      <c r="X45" s="150">
        <f>'11月（停止あり）'!AN46</f>
        <v>0</v>
      </c>
      <c r="Y45" s="140">
        <f>'12月'!AN46</f>
        <v>1</v>
      </c>
      <c r="Z45" s="141">
        <f>'12月'!AO46</f>
        <v>0</v>
      </c>
      <c r="AA45" s="140">
        <f>'1月'!AN46</f>
        <v>1</v>
      </c>
      <c r="AB45" s="141">
        <f>'1月'!AO46</f>
        <v>0</v>
      </c>
      <c r="AC45" s="140">
        <f>'2月'!AL46</f>
        <v>1</v>
      </c>
      <c r="AD45" s="141">
        <f>'2月'!AM46</f>
        <v>0</v>
      </c>
      <c r="AE45" s="140">
        <f>'3月'!AN46</f>
        <v>1</v>
      </c>
      <c r="AF45" s="141">
        <f>'3月'!AO46</f>
        <v>0</v>
      </c>
      <c r="AG45" s="151">
        <f t="shared" si="4"/>
        <v>0.97534246575342465</v>
      </c>
      <c r="AH45" s="172">
        <f t="shared" si="1"/>
        <v>9</v>
      </c>
    </row>
    <row r="46" spans="2:34" x14ac:dyDescent="0.2">
      <c r="B46" s="13">
        <v>39</v>
      </c>
      <c r="C46" s="345"/>
      <c r="D46" s="362"/>
      <c r="E46" s="368"/>
      <c r="F46" s="221" t="s">
        <v>112</v>
      </c>
      <c r="G46" s="222" t="s">
        <v>113</v>
      </c>
      <c r="H46" s="12" t="s">
        <v>107</v>
      </c>
      <c r="I46" s="143">
        <f>'4月'!AM47</f>
        <v>1</v>
      </c>
      <c r="J46" s="89">
        <f>'4月'!AN47</f>
        <v>0</v>
      </c>
      <c r="K46" s="144">
        <f>'5月'!AN47</f>
        <v>1</v>
      </c>
      <c r="L46" s="89">
        <f>'5月'!AO47</f>
        <v>0</v>
      </c>
      <c r="M46" s="144">
        <f>'6月（停止あり）'!AM47</f>
        <v>0.7</v>
      </c>
      <c r="N46" s="89">
        <f>'6月（停止あり）'!AN47</f>
        <v>9</v>
      </c>
      <c r="O46" s="144">
        <f>'7月（停止あり）'!AN47</f>
        <v>1</v>
      </c>
      <c r="P46" s="89">
        <f>'7月（停止あり）'!AO47</f>
        <v>0</v>
      </c>
      <c r="Q46" s="145">
        <f>'8月（停止あり）'!AN47</f>
        <v>1</v>
      </c>
      <c r="R46" s="146">
        <f>'8月（停止あり）'!AO47</f>
        <v>0</v>
      </c>
      <c r="S46" s="144">
        <f>'9月（停止あり）'!AM47</f>
        <v>1</v>
      </c>
      <c r="T46" s="89">
        <f>'9月（停止あり）'!AN47</f>
        <v>0</v>
      </c>
      <c r="U46" s="147">
        <f>'10月(停止あり）'!AN47</f>
        <v>1</v>
      </c>
      <c r="V46" s="148">
        <f>'10月(停止あり）'!AO47</f>
        <v>0</v>
      </c>
      <c r="W46" s="149">
        <f>'11月（停止あり）'!AM47</f>
        <v>1</v>
      </c>
      <c r="X46" s="150">
        <f>'11月（停止あり）'!AN47</f>
        <v>0</v>
      </c>
      <c r="Y46" s="140">
        <f>'12月'!AN47</f>
        <v>1</v>
      </c>
      <c r="Z46" s="141">
        <f>'12月'!AO47</f>
        <v>0</v>
      </c>
      <c r="AA46" s="140">
        <f>'1月'!AN47</f>
        <v>1</v>
      </c>
      <c r="AB46" s="141">
        <f>'1月'!AO47</f>
        <v>0</v>
      </c>
      <c r="AC46" s="140">
        <f>'2月'!AL47</f>
        <v>1</v>
      </c>
      <c r="AD46" s="141">
        <f>'2月'!AM47</f>
        <v>0</v>
      </c>
      <c r="AE46" s="140">
        <f>'3月'!AN47</f>
        <v>1</v>
      </c>
      <c r="AF46" s="141">
        <f>'3月'!AO47</f>
        <v>0</v>
      </c>
      <c r="AG46" s="151">
        <f t="shared" si="4"/>
        <v>0.97534246575342465</v>
      </c>
      <c r="AH46" s="172">
        <f t="shared" si="1"/>
        <v>9</v>
      </c>
    </row>
    <row r="47" spans="2:34" x14ac:dyDescent="0.2">
      <c r="B47" s="13">
        <v>40</v>
      </c>
      <c r="C47" s="345"/>
      <c r="D47" s="362"/>
      <c r="E47" s="368"/>
      <c r="F47" s="221" t="s">
        <v>114</v>
      </c>
      <c r="G47" s="222" t="s">
        <v>115</v>
      </c>
      <c r="H47" s="19" t="s">
        <v>107</v>
      </c>
      <c r="I47" s="143">
        <f>'4月'!AM48</f>
        <v>1</v>
      </c>
      <c r="J47" s="89">
        <f>'4月'!AN48</f>
        <v>0</v>
      </c>
      <c r="K47" s="144">
        <f>'5月'!AN48</f>
        <v>1</v>
      </c>
      <c r="L47" s="89">
        <f>'5月'!AO48</f>
        <v>0</v>
      </c>
      <c r="M47" s="144">
        <f>'6月（停止あり）'!AM48</f>
        <v>0.7</v>
      </c>
      <c r="N47" s="89">
        <f>'6月（停止あり）'!AN48</f>
        <v>9</v>
      </c>
      <c r="O47" s="144">
        <f>'7月（停止あり）'!AN48</f>
        <v>1</v>
      </c>
      <c r="P47" s="89">
        <f>'7月（停止あり）'!AO48</f>
        <v>0</v>
      </c>
      <c r="Q47" s="145">
        <f>'8月（停止あり）'!AN48</f>
        <v>1</v>
      </c>
      <c r="R47" s="146">
        <f>'8月（停止あり）'!AO48</f>
        <v>0</v>
      </c>
      <c r="S47" s="144">
        <f>'9月（停止あり）'!AM48</f>
        <v>1</v>
      </c>
      <c r="T47" s="89">
        <f>'9月（停止あり）'!AN48</f>
        <v>0</v>
      </c>
      <c r="U47" s="147">
        <f>'10月(停止あり）'!AN48</f>
        <v>1</v>
      </c>
      <c r="V47" s="148">
        <f>'10月(停止あり）'!AO48</f>
        <v>0</v>
      </c>
      <c r="W47" s="149">
        <f>'11月（停止あり）'!AM48</f>
        <v>1</v>
      </c>
      <c r="X47" s="150">
        <f>'11月（停止あり）'!AN48</f>
        <v>0</v>
      </c>
      <c r="Y47" s="140">
        <f>'12月'!AN48</f>
        <v>1</v>
      </c>
      <c r="Z47" s="141">
        <f>'12月'!AO48</f>
        <v>0</v>
      </c>
      <c r="AA47" s="140">
        <f>'1月'!AN48</f>
        <v>1</v>
      </c>
      <c r="AB47" s="141">
        <f>'1月'!AO48</f>
        <v>0</v>
      </c>
      <c r="AC47" s="140">
        <f>'2月'!AL48</f>
        <v>1</v>
      </c>
      <c r="AD47" s="141">
        <f>'2月'!AM48</f>
        <v>0</v>
      </c>
      <c r="AE47" s="140">
        <f>'3月'!AN48</f>
        <v>1</v>
      </c>
      <c r="AF47" s="141">
        <f>'3月'!AO48</f>
        <v>0</v>
      </c>
      <c r="AG47" s="151">
        <f t="shared" si="4"/>
        <v>0.97534246575342465</v>
      </c>
      <c r="AH47" s="172">
        <f t="shared" si="1"/>
        <v>9</v>
      </c>
    </row>
    <row r="48" spans="2:34" x14ac:dyDescent="0.2">
      <c r="B48" s="13">
        <v>41</v>
      </c>
      <c r="C48" s="345"/>
      <c r="D48" s="362"/>
      <c r="E48" s="368"/>
      <c r="F48" s="221" t="s">
        <v>116</v>
      </c>
      <c r="G48" s="234" t="s">
        <v>117</v>
      </c>
      <c r="H48" s="12" t="s">
        <v>107</v>
      </c>
      <c r="I48" s="143">
        <f>'4月'!AM49</f>
        <v>1</v>
      </c>
      <c r="J48" s="89">
        <f>'4月'!AN49</f>
        <v>0</v>
      </c>
      <c r="K48" s="144">
        <f>'5月'!AN49</f>
        <v>1</v>
      </c>
      <c r="L48" s="89">
        <f>'5月'!AO49</f>
        <v>0</v>
      </c>
      <c r="M48" s="144">
        <f>'6月（停止あり）'!AM49</f>
        <v>0.7</v>
      </c>
      <c r="N48" s="89">
        <f>'6月（停止あり）'!AN49</f>
        <v>9</v>
      </c>
      <c r="O48" s="144">
        <f>'7月（停止あり）'!AN49</f>
        <v>1</v>
      </c>
      <c r="P48" s="89">
        <f>'7月（停止あり）'!AO49</f>
        <v>0</v>
      </c>
      <c r="Q48" s="145">
        <f>'8月（停止あり）'!AN49</f>
        <v>1</v>
      </c>
      <c r="R48" s="146">
        <f>'8月（停止あり）'!AO49</f>
        <v>0</v>
      </c>
      <c r="S48" s="144">
        <f>'9月（停止あり）'!AM49</f>
        <v>1</v>
      </c>
      <c r="T48" s="89">
        <f>'9月（停止あり）'!AN49</f>
        <v>0</v>
      </c>
      <c r="U48" s="147">
        <f>'10月(停止あり）'!AN49</f>
        <v>1</v>
      </c>
      <c r="V48" s="148">
        <f>'10月(停止あり）'!AO49</f>
        <v>0</v>
      </c>
      <c r="W48" s="149">
        <f>'11月（停止あり）'!AM49</f>
        <v>1</v>
      </c>
      <c r="X48" s="150">
        <f>'11月（停止あり）'!AN49</f>
        <v>0</v>
      </c>
      <c r="Y48" s="140">
        <f>'12月'!AN49</f>
        <v>1</v>
      </c>
      <c r="Z48" s="141">
        <f>'12月'!AO49</f>
        <v>0</v>
      </c>
      <c r="AA48" s="140">
        <f>'1月'!AN49</f>
        <v>1</v>
      </c>
      <c r="AB48" s="141">
        <f>'1月'!AO49</f>
        <v>0</v>
      </c>
      <c r="AC48" s="140">
        <f>'2月'!AL49</f>
        <v>1</v>
      </c>
      <c r="AD48" s="141">
        <f>'2月'!AM49</f>
        <v>0</v>
      </c>
      <c r="AE48" s="140">
        <f>'3月'!AN49</f>
        <v>1</v>
      </c>
      <c r="AF48" s="141">
        <f>'3月'!AO49</f>
        <v>0</v>
      </c>
      <c r="AG48" s="151">
        <f t="shared" si="4"/>
        <v>0.97534246575342465</v>
      </c>
      <c r="AH48" s="172">
        <f t="shared" si="1"/>
        <v>9</v>
      </c>
    </row>
    <row r="49" spans="2:34" x14ac:dyDescent="0.2">
      <c r="B49" s="13">
        <v>42</v>
      </c>
      <c r="C49" s="345"/>
      <c r="D49" s="362"/>
      <c r="E49" s="368"/>
      <c r="F49" s="221" t="s">
        <v>118</v>
      </c>
      <c r="G49" s="234" t="s">
        <v>119</v>
      </c>
      <c r="H49" s="12" t="s">
        <v>120</v>
      </c>
      <c r="I49" s="143">
        <f>'4月'!AM50</f>
        <v>1</v>
      </c>
      <c r="J49" s="89">
        <f>'4月'!AN50</f>
        <v>0</v>
      </c>
      <c r="K49" s="144">
        <f>'5月'!AN50</f>
        <v>1</v>
      </c>
      <c r="L49" s="89">
        <f>'5月'!AO50</f>
        <v>0</v>
      </c>
      <c r="M49" s="144">
        <f>'6月（停止あり）'!AM50</f>
        <v>0.7</v>
      </c>
      <c r="N49" s="89">
        <f>'6月（停止あり）'!AN50</f>
        <v>9</v>
      </c>
      <c r="O49" s="144">
        <f>'7月（停止あり）'!AN50</f>
        <v>1</v>
      </c>
      <c r="P49" s="89">
        <f>'7月（停止あり）'!AO50</f>
        <v>0</v>
      </c>
      <c r="Q49" s="145">
        <f>'8月（停止あり）'!AN50</f>
        <v>1</v>
      </c>
      <c r="R49" s="146">
        <f>'8月（停止あり）'!AO50</f>
        <v>0</v>
      </c>
      <c r="S49" s="144">
        <f>'9月（停止あり）'!AM50</f>
        <v>1</v>
      </c>
      <c r="T49" s="89">
        <f>'9月（停止あり）'!AN50</f>
        <v>0</v>
      </c>
      <c r="U49" s="147">
        <f>'10月(停止あり）'!AN50</f>
        <v>1</v>
      </c>
      <c r="V49" s="148">
        <f>'10月(停止あり）'!AO50</f>
        <v>0</v>
      </c>
      <c r="W49" s="149">
        <f>'11月（停止あり）'!AM50</f>
        <v>1</v>
      </c>
      <c r="X49" s="150">
        <f>'11月（停止あり）'!AN50</f>
        <v>0</v>
      </c>
      <c r="Y49" s="140">
        <f>'12月'!AN50</f>
        <v>1</v>
      </c>
      <c r="Z49" s="141">
        <f>'12月'!AO50</f>
        <v>0</v>
      </c>
      <c r="AA49" s="140">
        <f>'1月'!AN50</f>
        <v>1</v>
      </c>
      <c r="AB49" s="141">
        <f>'1月'!AO50</f>
        <v>0</v>
      </c>
      <c r="AC49" s="140">
        <f>'2月'!AL50</f>
        <v>1</v>
      </c>
      <c r="AD49" s="141">
        <f>'2月'!AM50</f>
        <v>0</v>
      </c>
      <c r="AE49" s="140">
        <f>'3月'!AN50</f>
        <v>1</v>
      </c>
      <c r="AF49" s="141">
        <f>'3月'!AO50</f>
        <v>0</v>
      </c>
      <c r="AG49" s="151">
        <f t="shared" si="4"/>
        <v>0.97534246575342465</v>
      </c>
      <c r="AH49" s="172">
        <f t="shared" si="1"/>
        <v>9</v>
      </c>
    </row>
    <row r="50" spans="2:34" ht="13.8" thickBot="1" x14ac:dyDescent="0.25">
      <c r="B50" s="13">
        <v>43</v>
      </c>
      <c r="C50" s="345"/>
      <c r="D50" s="362"/>
      <c r="E50" s="368"/>
      <c r="F50" s="235" t="s">
        <v>122</v>
      </c>
      <c r="G50" s="236" t="s">
        <v>119</v>
      </c>
      <c r="H50" s="16" t="s">
        <v>10</v>
      </c>
      <c r="I50" s="143">
        <f>'4月'!AM51</f>
        <v>1</v>
      </c>
      <c r="J50" s="89">
        <f>'4月'!AN51</f>
        <v>0</v>
      </c>
      <c r="K50" s="152">
        <f>'5月'!AN51</f>
        <v>1</v>
      </c>
      <c r="L50" s="92">
        <f>'5月'!AO51</f>
        <v>0</v>
      </c>
      <c r="M50" s="152">
        <f>'6月（停止あり）'!AM51</f>
        <v>0.7</v>
      </c>
      <c r="N50" s="92">
        <f>'6月（停止あり）'!AN51</f>
        <v>9</v>
      </c>
      <c r="O50" s="144">
        <f>'7月（停止あり）'!AN51</f>
        <v>1</v>
      </c>
      <c r="P50" s="89">
        <f>'7月（停止あり）'!AO51</f>
        <v>0</v>
      </c>
      <c r="Q50" s="145">
        <f>'8月（停止あり）'!AN51</f>
        <v>1</v>
      </c>
      <c r="R50" s="154">
        <f>'8月（停止あり）'!AO51</f>
        <v>0</v>
      </c>
      <c r="S50" s="144">
        <f>'9月（停止あり）'!AM51</f>
        <v>1</v>
      </c>
      <c r="T50" s="89">
        <f>'9月（停止あり）'!AN51</f>
        <v>0</v>
      </c>
      <c r="U50" s="180">
        <f>'10月(停止あり）'!AN51</f>
        <v>1</v>
      </c>
      <c r="V50" s="181">
        <f>'10月(停止あり）'!AO51</f>
        <v>0</v>
      </c>
      <c r="W50" s="149">
        <f>'11月（停止あり）'!AM51</f>
        <v>1</v>
      </c>
      <c r="X50" s="150">
        <f>'11月（停止あり）'!AN51</f>
        <v>0</v>
      </c>
      <c r="Y50" s="140">
        <f>'12月'!AN51</f>
        <v>1</v>
      </c>
      <c r="Z50" s="141">
        <f>'12月'!AO51</f>
        <v>0</v>
      </c>
      <c r="AA50" s="140">
        <f>'1月'!AN51</f>
        <v>1</v>
      </c>
      <c r="AB50" s="141">
        <f>'1月'!AO51</f>
        <v>0</v>
      </c>
      <c r="AC50" s="140">
        <f>'2月'!AL51</f>
        <v>1</v>
      </c>
      <c r="AD50" s="141">
        <f>'2月'!AM51</f>
        <v>0</v>
      </c>
      <c r="AE50" s="140">
        <f>'3月'!AN51</f>
        <v>1</v>
      </c>
      <c r="AF50" s="141">
        <f>'3月'!AO51</f>
        <v>0</v>
      </c>
      <c r="AG50" s="151">
        <f t="shared" si="4"/>
        <v>0.97534246575342465</v>
      </c>
      <c r="AH50" s="172">
        <f t="shared" si="1"/>
        <v>9</v>
      </c>
    </row>
    <row r="51" spans="2:34" ht="13.8" thickBot="1" x14ac:dyDescent="0.25">
      <c r="B51" s="52"/>
      <c r="C51" s="345"/>
      <c r="D51" s="363"/>
      <c r="E51" s="370"/>
      <c r="F51" s="231" t="s">
        <v>337</v>
      </c>
      <c r="G51" s="232"/>
      <c r="H51" s="43"/>
      <c r="I51" s="158" t="str">
        <f>'4月'!AM52</f>
        <v>100%</v>
      </c>
      <c r="J51" s="93">
        <f>'4月'!AN52</f>
        <v>0</v>
      </c>
      <c r="K51" s="158" t="str">
        <f>'5月'!AN52</f>
        <v>100%</v>
      </c>
      <c r="L51" s="93">
        <f>'5月'!AO52</f>
        <v>0</v>
      </c>
      <c r="M51" s="158">
        <f>'6月（停止あり）'!AM52</f>
        <v>0.7</v>
      </c>
      <c r="N51" s="93">
        <f>'6月（停止あり）'!AN52</f>
        <v>99</v>
      </c>
      <c r="O51" s="158" t="str">
        <f>'7月（停止あり）'!AN52</f>
        <v>100%</v>
      </c>
      <c r="P51" s="93">
        <f>'7月（停止あり）'!AO52</f>
        <v>0</v>
      </c>
      <c r="Q51" s="177" t="str">
        <f>'8月（停止あり）'!AN52</f>
        <v>100%</v>
      </c>
      <c r="R51" s="166">
        <f>'8月（停止あり）'!AO52</f>
        <v>0</v>
      </c>
      <c r="S51" s="162" t="str">
        <f>'9月（停止あり）'!AM52</f>
        <v>100%</v>
      </c>
      <c r="T51" s="93">
        <f>'9月（停止あり）'!AN52</f>
        <v>0</v>
      </c>
      <c r="U51" s="164" t="str">
        <f>'10月(停止あり）'!AN52</f>
        <v>100%</v>
      </c>
      <c r="V51" s="163">
        <f>'10月(停止あり）'!AO52</f>
        <v>0</v>
      </c>
      <c r="W51" s="165" t="str">
        <f>'11月（停止あり）'!AM52</f>
        <v>100%</v>
      </c>
      <c r="X51" s="166">
        <f>'11月（停止あり）'!AN52</f>
        <v>0</v>
      </c>
      <c r="Y51" s="165" t="str">
        <f>'12月'!AN52</f>
        <v>100%</v>
      </c>
      <c r="Z51" s="166">
        <f>'12月'!AO52</f>
        <v>0</v>
      </c>
      <c r="AA51" s="165" t="str">
        <f>'1月'!AN52</f>
        <v>100%</v>
      </c>
      <c r="AB51" s="166">
        <f>'1月'!AO52</f>
        <v>0</v>
      </c>
      <c r="AC51" s="165" t="str">
        <f>'2月'!AL52</f>
        <v>100%</v>
      </c>
      <c r="AD51" s="166">
        <f>'2月'!AM52</f>
        <v>0</v>
      </c>
      <c r="AE51" s="165" t="str">
        <f>'3月'!AN52</f>
        <v>100%</v>
      </c>
      <c r="AF51" s="166">
        <f>'3月'!AO52</f>
        <v>0</v>
      </c>
      <c r="AG51" s="176">
        <f>IF(AH51=0,1,1-AH51/1460)</f>
        <v>0.93219178082191778</v>
      </c>
      <c r="AH51" s="93">
        <f>SUM(AH40:AH50)</f>
        <v>99</v>
      </c>
    </row>
    <row r="52" spans="2:34" x14ac:dyDescent="0.2">
      <c r="B52" s="13">
        <v>44</v>
      </c>
      <c r="C52" s="345"/>
      <c r="D52" s="361" t="s">
        <v>124</v>
      </c>
      <c r="E52" s="344"/>
      <c r="F52" s="237" t="s">
        <v>125</v>
      </c>
      <c r="G52" s="220" t="s">
        <v>126</v>
      </c>
      <c r="H52" s="9" t="s">
        <v>10</v>
      </c>
      <c r="I52" s="143">
        <f>'4月'!AM53</f>
        <v>1</v>
      </c>
      <c r="J52" s="89">
        <f>'4月'!AN53</f>
        <v>0</v>
      </c>
      <c r="K52" s="143">
        <f>'5月'!AN53</f>
        <v>1</v>
      </c>
      <c r="L52" s="120">
        <f>'5月'!AO53</f>
        <v>0</v>
      </c>
      <c r="M52" s="143">
        <f>'6月（停止あり）'!AM53</f>
        <v>0.7</v>
      </c>
      <c r="N52" s="120">
        <f>'6月（停止あり）'!AN53</f>
        <v>9</v>
      </c>
      <c r="O52" s="144">
        <f>'7月（停止あり）'!AN53</f>
        <v>1</v>
      </c>
      <c r="P52" s="89">
        <f>'7月（停止あり）'!AO53</f>
        <v>0</v>
      </c>
      <c r="Q52" s="145">
        <f>'8月（停止あり）'!AN53</f>
        <v>1</v>
      </c>
      <c r="R52" s="146">
        <f>'8月（停止あり）'!AO53</f>
        <v>0</v>
      </c>
      <c r="S52" s="144">
        <f>'9月（停止あり）'!AM53</f>
        <v>1</v>
      </c>
      <c r="T52" s="89">
        <f>'9月（停止あり）'!AN53</f>
        <v>0</v>
      </c>
      <c r="U52" s="182">
        <f>'10月(停止あり）'!AN53</f>
        <v>1</v>
      </c>
      <c r="V52" s="183">
        <f>'10月(停止あり）'!AO53</f>
        <v>0</v>
      </c>
      <c r="W52" s="149">
        <f>'11月（停止あり）'!AM53</f>
        <v>1</v>
      </c>
      <c r="X52" s="150">
        <f>'11月（停止あり）'!AN53</f>
        <v>0</v>
      </c>
      <c r="Y52" s="140">
        <f>'12月'!AN53</f>
        <v>1</v>
      </c>
      <c r="Z52" s="141">
        <f>'12月'!AO53</f>
        <v>0</v>
      </c>
      <c r="AA52" s="140">
        <f>'1月'!AN53</f>
        <v>1</v>
      </c>
      <c r="AB52" s="141">
        <f>'1月'!AO53</f>
        <v>0</v>
      </c>
      <c r="AC52" s="140">
        <f>'2月'!AL53</f>
        <v>1</v>
      </c>
      <c r="AD52" s="141">
        <f>'2月'!AM53</f>
        <v>0</v>
      </c>
      <c r="AE52" s="140">
        <f>'3月'!AN53</f>
        <v>1</v>
      </c>
      <c r="AF52" s="141">
        <f>'3月'!AO53</f>
        <v>0</v>
      </c>
      <c r="AG52" s="151">
        <f t="shared" si="4"/>
        <v>0.97534246575342465</v>
      </c>
      <c r="AH52" s="172">
        <f t="shared" si="1"/>
        <v>9</v>
      </c>
    </row>
    <row r="53" spans="2:34" x14ac:dyDescent="0.2">
      <c r="B53" s="13">
        <v>45</v>
      </c>
      <c r="C53" s="345"/>
      <c r="D53" s="362"/>
      <c r="E53" s="345"/>
      <c r="F53" s="238" t="s">
        <v>127</v>
      </c>
      <c r="G53" s="222" t="s">
        <v>128</v>
      </c>
      <c r="H53" s="12" t="s">
        <v>10</v>
      </c>
      <c r="I53" s="143">
        <f>'4月'!AM54</f>
        <v>1</v>
      </c>
      <c r="J53" s="89">
        <f>'4月'!AN54</f>
        <v>0</v>
      </c>
      <c r="K53" s="144">
        <f>'5月'!AN54</f>
        <v>1</v>
      </c>
      <c r="L53" s="89">
        <f>'5月'!AO54</f>
        <v>0</v>
      </c>
      <c r="M53" s="144">
        <f>'6月（停止あり）'!AM54</f>
        <v>0.7</v>
      </c>
      <c r="N53" s="89">
        <f>'6月（停止あり）'!AN54</f>
        <v>9</v>
      </c>
      <c r="O53" s="144">
        <f>'7月（停止あり）'!AN54</f>
        <v>1</v>
      </c>
      <c r="P53" s="89">
        <f>'7月（停止あり）'!AO54</f>
        <v>0</v>
      </c>
      <c r="Q53" s="145">
        <f>'8月（停止あり）'!AN54</f>
        <v>1</v>
      </c>
      <c r="R53" s="146">
        <f>'8月（停止あり）'!AO54</f>
        <v>0</v>
      </c>
      <c r="S53" s="144">
        <f>'9月（停止あり）'!AM54</f>
        <v>1</v>
      </c>
      <c r="T53" s="89">
        <f>'9月（停止あり）'!AN54</f>
        <v>0</v>
      </c>
      <c r="U53" s="147">
        <f>'10月(停止あり）'!AN54</f>
        <v>1</v>
      </c>
      <c r="V53" s="148">
        <f>'10月(停止あり）'!AO54</f>
        <v>0</v>
      </c>
      <c r="W53" s="149">
        <f>'11月（停止あり）'!AM54</f>
        <v>1</v>
      </c>
      <c r="X53" s="150">
        <f>'11月（停止あり）'!AN54</f>
        <v>0</v>
      </c>
      <c r="Y53" s="140">
        <f>'12月'!AN54</f>
        <v>1</v>
      </c>
      <c r="Z53" s="141">
        <f>'12月'!AO54</f>
        <v>0</v>
      </c>
      <c r="AA53" s="140">
        <f>'1月'!AN54</f>
        <v>1</v>
      </c>
      <c r="AB53" s="141">
        <f>'1月'!AO54</f>
        <v>0</v>
      </c>
      <c r="AC53" s="140">
        <f>'2月'!AL54</f>
        <v>1</v>
      </c>
      <c r="AD53" s="141">
        <f>'2月'!AM54</f>
        <v>0</v>
      </c>
      <c r="AE53" s="140">
        <f>'3月'!AN54</f>
        <v>1</v>
      </c>
      <c r="AF53" s="141">
        <f>'3月'!AO54</f>
        <v>0</v>
      </c>
      <c r="AG53" s="151">
        <f t="shared" si="4"/>
        <v>0.97534246575342465</v>
      </c>
      <c r="AH53" s="172">
        <f t="shared" si="1"/>
        <v>9</v>
      </c>
    </row>
    <row r="54" spans="2:34" x14ac:dyDescent="0.2">
      <c r="B54" s="13">
        <v>46</v>
      </c>
      <c r="C54" s="345"/>
      <c r="D54" s="362"/>
      <c r="E54" s="345"/>
      <c r="F54" s="238" t="s">
        <v>130</v>
      </c>
      <c r="G54" s="222" t="s">
        <v>131</v>
      </c>
      <c r="H54" s="12" t="s">
        <v>10</v>
      </c>
      <c r="I54" s="143">
        <f>'4月'!AM55</f>
        <v>1</v>
      </c>
      <c r="J54" s="89">
        <f>'4月'!AN55</f>
        <v>0</v>
      </c>
      <c r="K54" s="144">
        <f>'5月'!AN55</f>
        <v>1</v>
      </c>
      <c r="L54" s="89">
        <f>'5月'!AO55</f>
        <v>0</v>
      </c>
      <c r="M54" s="144">
        <f>'6月（停止あり）'!AM55</f>
        <v>0.7</v>
      </c>
      <c r="N54" s="89">
        <f>'6月（停止あり）'!AN55</f>
        <v>9</v>
      </c>
      <c r="O54" s="144">
        <f>'7月（停止あり）'!AN55</f>
        <v>1</v>
      </c>
      <c r="P54" s="89">
        <f>'7月（停止あり）'!AO55</f>
        <v>0</v>
      </c>
      <c r="Q54" s="145">
        <f>'8月（停止あり）'!AN55</f>
        <v>1</v>
      </c>
      <c r="R54" s="146">
        <f>'8月（停止あり）'!AO55</f>
        <v>0</v>
      </c>
      <c r="S54" s="144">
        <f>'9月（停止あり）'!AM55</f>
        <v>1</v>
      </c>
      <c r="T54" s="89">
        <f>'9月（停止あり）'!AN55</f>
        <v>0</v>
      </c>
      <c r="U54" s="147">
        <f>'10月(停止あり）'!AN55</f>
        <v>1</v>
      </c>
      <c r="V54" s="148">
        <f>'10月(停止あり）'!AO55</f>
        <v>0</v>
      </c>
      <c r="W54" s="149">
        <f>'11月（停止あり）'!AM55</f>
        <v>1</v>
      </c>
      <c r="X54" s="150">
        <f>'11月（停止あり）'!AN55</f>
        <v>0</v>
      </c>
      <c r="Y54" s="140">
        <f>'12月'!AN55</f>
        <v>1</v>
      </c>
      <c r="Z54" s="141">
        <f>'12月'!AO55</f>
        <v>0</v>
      </c>
      <c r="AA54" s="140">
        <f>'1月'!AN55</f>
        <v>1</v>
      </c>
      <c r="AB54" s="141">
        <f>'1月'!AO55</f>
        <v>0</v>
      </c>
      <c r="AC54" s="140">
        <f>'2月'!AL55</f>
        <v>1</v>
      </c>
      <c r="AD54" s="141">
        <f>'2月'!AM55</f>
        <v>0</v>
      </c>
      <c r="AE54" s="140">
        <f>'3月'!AN55</f>
        <v>1</v>
      </c>
      <c r="AF54" s="141">
        <f>'3月'!AO55</f>
        <v>0</v>
      </c>
      <c r="AG54" s="151">
        <f t="shared" si="4"/>
        <v>0.97534246575342465</v>
      </c>
      <c r="AH54" s="172">
        <f t="shared" si="1"/>
        <v>9</v>
      </c>
    </row>
    <row r="55" spans="2:34" x14ac:dyDescent="0.2">
      <c r="B55" s="13">
        <v>47</v>
      </c>
      <c r="C55" s="345"/>
      <c r="D55" s="362"/>
      <c r="E55" s="345"/>
      <c r="F55" s="238" t="s">
        <v>132</v>
      </c>
      <c r="G55" s="222" t="s">
        <v>133</v>
      </c>
      <c r="H55" s="12" t="s">
        <v>10</v>
      </c>
      <c r="I55" s="143">
        <f>'4月'!AM56</f>
        <v>1</v>
      </c>
      <c r="J55" s="89">
        <f>'4月'!AN56</f>
        <v>0</v>
      </c>
      <c r="K55" s="144">
        <f>'5月'!AN56</f>
        <v>1</v>
      </c>
      <c r="L55" s="89">
        <f>'5月'!AO56</f>
        <v>0</v>
      </c>
      <c r="M55" s="144">
        <f>'6月（停止あり）'!AM56</f>
        <v>0.7</v>
      </c>
      <c r="N55" s="89">
        <f>'6月（停止あり）'!AN56</f>
        <v>9</v>
      </c>
      <c r="O55" s="144">
        <f>'7月（停止あり）'!AN56</f>
        <v>1</v>
      </c>
      <c r="P55" s="89">
        <f>'7月（停止あり）'!AO56</f>
        <v>0</v>
      </c>
      <c r="Q55" s="145">
        <f>'8月（停止あり）'!AN56</f>
        <v>1</v>
      </c>
      <c r="R55" s="146">
        <f>'8月（停止あり）'!AO56</f>
        <v>0</v>
      </c>
      <c r="S55" s="144">
        <f>'9月（停止あり）'!AM56</f>
        <v>1</v>
      </c>
      <c r="T55" s="89">
        <f>'9月（停止あり）'!AN56</f>
        <v>0</v>
      </c>
      <c r="U55" s="147">
        <f>'10月(停止あり）'!AN56</f>
        <v>1</v>
      </c>
      <c r="V55" s="148">
        <f>'10月(停止あり）'!AO56</f>
        <v>0</v>
      </c>
      <c r="W55" s="149">
        <f>'11月（停止あり）'!AM56</f>
        <v>1</v>
      </c>
      <c r="X55" s="150">
        <f>'11月（停止あり）'!AN56</f>
        <v>0</v>
      </c>
      <c r="Y55" s="140">
        <f>'12月'!AN56</f>
        <v>1</v>
      </c>
      <c r="Z55" s="141">
        <f>'12月'!AO56</f>
        <v>0</v>
      </c>
      <c r="AA55" s="140">
        <f>'1月'!AN56</f>
        <v>1</v>
      </c>
      <c r="AB55" s="141">
        <f>'1月'!AO56</f>
        <v>0</v>
      </c>
      <c r="AC55" s="140">
        <f>'2月'!AL56</f>
        <v>1</v>
      </c>
      <c r="AD55" s="141">
        <f>'2月'!AM56</f>
        <v>0</v>
      </c>
      <c r="AE55" s="140">
        <f>'3月'!AN56</f>
        <v>1</v>
      </c>
      <c r="AF55" s="141">
        <f>'3月'!AO56</f>
        <v>0</v>
      </c>
      <c r="AG55" s="151">
        <f t="shared" si="4"/>
        <v>0.97534246575342465</v>
      </c>
      <c r="AH55" s="172">
        <f t="shared" si="1"/>
        <v>9</v>
      </c>
    </row>
    <row r="56" spans="2:34" x14ac:dyDescent="0.2">
      <c r="B56" s="13">
        <v>48</v>
      </c>
      <c r="C56" s="345"/>
      <c r="D56" s="362"/>
      <c r="E56" s="345"/>
      <c r="F56" s="238" t="s">
        <v>134</v>
      </c>
      <c r="G56" s="222" t="s">
        <v>135</v>
      </c>
      <c r="H56" s="12" t="s">
        <v>10</v>
      </c>
      <c r="I56" s="143">
        <f>'4月'!AM57</f>
        <v>1</v>
      </c>
      <c r="J56" s="89">
        <f>'4月'!AN57</f>
        <v>0</v>
      </c>
      <c r="K56" s="144">
        <f>'5月'!AN57</f>
        <v>1</v>
      </c>
      <c r="L56" s="89">
        <f>'5月'!AO57</f>
        <v>0</v>
      </c>
      <c r="M56" s="144">
        <f>'6月（停止あり）'!AM57</f>
        <v>0.7</v>
      </c>
      <c r="N56" s="89">
        <f>'6月（停止あり）'!AN57</f>
        <v>9</v>
      </c>
      <c r="O56" s="144">
        <f>'7月（停止あり）'!AN57</f>
        <v>1</v>
      </c>
      <c r="P56" s="89">
        <f>'7月（停止あり）'!AO57</f>
        <v>0</v>
      </c>
      <c r="Q56" s="145">
        <f>'8月（停止あり）'!AN57</f>
        <v>1</v>
      </c>
      <c r="R56" s="146">
        <f>'8月（停止あり）'!AO57</f>
        <v>0</v>
      </c>
      <c r="S56" s="144">
        <f>'9月（停止あり）'!AM57</f>
        <v>1</v>
      </c>
      <c r="T56" s="89">
        <f>'9月（停止あり）'!AN57</f>
        <v>0</v>
      </c>
      <c r="U56" s="147">
        <f>'10月(停止あり）'!AN57</f>
        <v>1</v>
      </c>
      <c r="V56" s="148">
        <f>'10月(停止あり）'!AO57</f>
        <v>0</v>
      </c>
      <c r="W56" s="149">
        <f>'11月（停止あり）'!AM57</f>
        <v>1</v>
      </c>
      <c r="X56" s="150">
        <f>'11月（停止あり）'!AN57</f>
        <v>0</v>
      </c>
      <c r="Y56" s="140">
        <f>'12月'!AN57</f>
        <v>1</v>
      </c>
      <c r="Z56" s="141">
        <f>'12月'!AO57</f>
        <v>0</v>
      </c>
      <c r="AA56" s="140">
        <f>'1月'!AN57</f>
        <v>1</v>
      </c>
      <c r="AB56" s="141">
        <f>'1月'!AO57</f>
        <v>0</v>
      </c>
      <c r="AC56" s="140">
        <f>'2月'!AL57</f>
        <v>1</v>
      </c>
      <c r="AD56" s="141">
        <f>'2月'!AM57</f>
        <v>0</v>
      </c>
      <c r="AE56" s="140">
        <f>'3月'!AN57</f>
        <v>1</v>
      </c>
      <c r="AF56" s="141">
        <f>'3月'!AO57</f>
        <v>0</v>
      </c>
      <c r="AG56" s="151">
        <f t="shared" si="4"/>
        <v>0.97534246575342465</v>
      </c>
      <c r="AH56" s="172">
        <f t="shared" si="1"/>
        <v>9</v>
      </c>
    </row>
    <row r="57" spans="2:34" ht="13.8" thickBot="1" x14ac:dyDescent="0.25">
      <c r="B57" s="13">
        <v>49</v>
      </c>
      <c r="C57" s="345"/>
      <c r="D57" s="362"/>
      <c r="E57" s="345"/>
      <c r="F57" s="239" t="s">
        <v>136</v>
      </c>
      <c r="G57" s="233" t="s">
        <v>137</v>
      </c>
      <c r="H57" s="16" t="s">
        <v>10</v>
      </c>
      <c r="I57" s="143">
        <f>'4月'!AM58</f>
        <v>1</v>
      </c>
      <c r="J57" s="89">
        <f>'4月'!AN58</f>
        <v>0</v>
      </c>
      <c r="K57" s="152">
        <f>'5月'!AN58</f>
        <v>1</v>
      </c>
      <c r="L57" s="92">
        <f>'5月'!AO58</f>
        <v>0</v>
      </c>
      <c r="M57" s="152">
        <f>'6月（停止あり）'!AM58</f>
        <v>0.7</v>
      </c>
      <c r="N57" s="92">
        <f>'6月（停止あり）'!AN58</f>
        <v>9</v>
      </c>
      <c r="O57" s="144">
        <f>'7月（停止あり）'!AN58</f>
        <v>1</v>
      </c>
      <c r="P57" s="89">
        <f>'7月（停止あり）'!AO58</f>
        <v>0</v>
      </c>
      <c r="Q57" s="145">
        <f>'8月（停止あり）'!AN58</f>
        <v>1</v>
      </c>
      <c r="R57" s="146">
        <f>'8月（停止あり）'!AO58</f>
        <v>0</v>
      </c>
      <c r="S57" s="144">
        <f>'9月（停止あり）'!AM58</f>
        <v>1</v>
      </c>
      <c r="T57" s="89">
        <f>'9月（停止あり）'!AN58</f>
        <v>0</v>
      </c>
      <c r="U57" s="180">
        <f>'10月(停止あり）'!AN58</f>
        <v>1</v>
      </c>
      <c r="V57" s="181">
        <f>'10月(停止あり）'!AO58</f>
        <v>0</v>
      </c>
      <c r="W57" s="149">
        <f>'11月（停止あり）'!AM58</f>
        <v>1</v>
      </c>
      <c r="X57" s="150">
        <f>'11月（停止あり）'!AN58</f>
        <v>0</v>
      </c>
      <c r="Y57" s="140">
        <f>'12月'!AN58</f>
        <v>1</v>
      </c>
      <c r="Z57" s="141">
        <f>'12月'!AO58</f>
        <v>0</v>
      </c>
      <c r="AA57" s="140">
        <f>'1月'!AN58</f>
        <v>1</v>
      </c>
      <c r="AB57" s="141">
        <f>'1月'!AO58</f>
        <v>0</v>
      </c>
      <c r="AC57" s="140">
        <f>'2月'!AL58</f>
        <v>1</v>
      </c>
      <c r="AD57" s="141">
        <f>'2月'!AM58</f>
        <v>0</v>
      </c>
      <c r="AE57" s="140">
        <f>'3月'!AN58</f>
        <v>1</v>
      </c>
      <c r="AF57" s="141">
        <f>'3月'!AO58</f>
        <v>0</v>
      </c>
      <c r="AG57" s="151">
        <f t="shared" si="4"/>
        <v>0.97534246575342465</v>
      </c>
      <c r="AH57" s="172">
        <f t="shared" si="1"/>
        <v>9</v>
      </c>
    </row>
    <row r="58" spans="2:34" ht="13.8" thickBot="1" x14ac:dyDescent="0.25">
      <c r="B58" s="52"/>
      <c r="C58" s="345"/>
      <c r="D58" s="363"/>
      <c r="E58" s="346"/>
      <c r="F58" s="231" t="s">
        <v>337</v>
      </c>
      <c r="G58" s="232"/>
      <c r="H58" s="43"/>
      <c r="I58" s="158" t="str">
        <f>'4月'!AM59</f>
        <v>100%</v>
      </c>
      <c r="J58" s="93">
        <f>'4月'!AN59</f>
        <v>0</v>
      </c>
      <c r="K58" s="158" t="str">
        <f>'5月'!AN59</f>
        <v>100%</v>
      </c>
      <c r="L58" s="93">
        <f>'5月'!AO59</f>
        <v>0</v>
      </c>
      <c r="M58" s="158">
        <f>'6月（停止あり）'!AM59</f>
        <v>0.70000000000000007</v>
      </c>
      <c r="N58" s="93">
        <f>'6月（停止あり）'!AN59</f>
        <v>54</v>
      </c>
      <c r="O58" s="158" t="str">
        <f>'7月（停止あり）'!AN59</f>
        <v>100%</v>
      </c>
      <c r="P58" s="93">
        <f>'7月（停止あり）'!AO59</f>
        <v>0</v>
      </c>
      <c r="Q58" s="177" t="str">
        <f>'8月（停止あり）'!AN59</f>
        <v>100%</v>
      </c>
      <c r="R58" s="166">
        <f>'8月（停止あり）'!AO59</f>
        <v>0</v>
      </c>
      <c r="S58" s="162" t="str">
        <f>'9月（停止あり）'!AM59</f>
        <v>100%</v>
      </c>
      <c r="T58" s="93">
        <f>'9月（停止あり）'!AN59</f>
        <v>0</v>
      </c>
      <c r="U58" s="164" t="str">
        <f>'10月(停止あり）'!AN59</f>
        <v>100%</v>
      </c>
      <c r="V58" s="163">
        <f>'10月(停止あり）'!AO59</f>
        <v>0</v>
      </c>
      <c r="W58" s="165" t="str">
        <f>'11月（停止あり）'!AM59</f>
        <v>100%</v>
      </c>
      <c r="X58" s="166">
        <f>'11月（停止あり）'!AN59</f>
        <v>0</v>
      </c>
      <c r="Y58" s="165" t="str">
        <f>'12月'!AN59</f>
        <v>100%</v>
      </c>
      <c r="Z58" s="166">
        <f>'12月'!AO59</f>
        <v>0</v>
      </c>
      <c r="AA58" s="165" t="str">
        <f>'1月'!AN59</f>
        <v>100%</v>
      </c>
      <c r="AB58" s="166">
        <f>'1月'!AO59</f>
        <v>0</v>
      </c>
      <c r="AC58" s="165" t="str">
        <f>'2月'!AL59</f>
        <v>100%</v>
      </c>
      <c r="AD58" s="166">
        <f>'2月'!AM59</f>
        <v>0</v>
      </c>
      <c r="AE58" s="165" t="str">
        <f>'3月'!AN59</f>
        <v>100%</v>
      </c>
      <c r="AF58" s="166">
        <f>'3月'!AO59</f>
        <v>0</v>
      </c>
      <c r="AG58" s="176">
        <f>IF(AH58=0,1,1-AH58/2190)</f>
        <v>0.97534246575342465</v>
      </c>
      <c r="AH58" s="93">
        <f>SUM(AH52:AH57)</f>
        <v>54</v>
      </c>
    </row>
    <row r="59" spans="2:34" x14ac:dyDescent="0.2">
      <c r="B59" s="13">
        <v>50</v>
      </c>
      <c r="C59" s="345"/>
      <c r="D59" s="362" t="s">
        <v>139</v>
      </c>
      <c r="E59" s="345"/>
      <c r="F59" s="240" t="s">
        <v>140</v>
      </c>
      <c r="G59" s="229" t="s">
        <v>141</v>
      </c>
      <c r="H59" s="19" t="s">
        <v>90</v>
      </c>
      <c r="I59" s="143">
        <f>'4月'!AM60</f>
        <v>1</v>
      </c>
      <c r="J59" s="89">
        <f>'4月'!AN60</f>
        <v>0</v>
      </c>
      <c r="K59" s="143">
        <f>'5月'!AN60</f>
        <v>1</v>
      </c>
      <c r="L59" s="120">
        <f>'5月'!AO60</f>
        <v>0</v>
      </c>
      <c r="M59" s="143">
        <f>'6月（停止あり）'!AM60</f>
        <v>0.7</v>
      </c>
      <c r="N59" s="120">
        <f>'6月（停止あり）'!AN60</f>
        <v>9</v>
      </c>
      <c r="O59" s="144">
        <f>'7月（停止あり）'!AN60</f>
        <v>1</v>
      </c>
      <c r="P59" s="89">
        <f>'7月（停止あり）'!AO60</f>
        <v>0</v>
      </c>
      <c r="Q59" s="145">
        <f>'8月（停止あり）'!AN60</f>
        <v>1</v>
      </c>
      <c r="R59" s="146">
        <f>'8月（停止あり）'!AO60</f>
        <v>0</v>
      </c>
      <c r="S59" s="144">
        <f>'9月（停止あり）'!AM60</f>
        <v>1</v>
      </c>
      <c r="T59" s="89">
        <f>'9月（停止あり）'!AN60</f>
        <v>0</v>
      </c>
      <c r="U59" s="182">
        <f>'10月(停止あり）'!AN60</f>
        <v>1</v>
      </c>
      <c r="V59" s="183">
        <f>'10月(停止あり）'!AO60</f>
        <v>0</v>
      </c>
      <c r="W59" s="149">
        <f>'11月（停止あり）'!AM60</f>
        <v>1</v>
      </c>
      <c r="X59" s="150">
        <f>'11月（停止あり）'!AN60</f>
        <v>0</v>
      </c>
      <c r="Y59" s="140">
        <f>'12月'!AN60</f>
        <v>1</v>
      </c>
      <c r="Z59" s="141">
        <f>'12月'!AO60</f>
        <v>0</v>
      </c>
      <c r="AA59" s="140">
        <f>'1月'!AN60</f>
        <v>1</v>
      </c>
      <c r="AB59" s="141">
        <f>'1月'!AO60</f>
        <v>0</v>
      </c>
      <c r="AC59" s="140">
        <f>'2月'!AL60</f>
        <v>1</v>
      </c>
      <c r="AD59" s="141">
        <f>'2月'!AM60</f>
        <v>0</v>
      </c>
      <c r="AE59" s="140">
        <f>'3月'!AN60</f>
        <v>1</v>
      </c>
      <c r="AF59" s="141">
        <f>'3月'!AO60</f>
        <v>0</v>
      </c>
      <c r="AG59" s="151">
        <f t="shared" si="4"/>
        <v>0.97534246575342465</v>
      </c>
      <c r="AH59" s="172">
        <f t="shared" si="1"/>
        <v>9</v>
      </c>
    </row>
    <row r="60" spans="2:34" ht="13.8" thickBot="1" x14ac:dyDescent="0.25">
      <c r="B60" s="13">
        <v>51</v>
      </c>
      <c r="C60" s="345"/>
      <c r="D60" s="362"/>
      <c r="E60" s="345"/>
      <c r="F60" s="239" t="s">
        <v>142</v>
      </c>
      <c r="G60" s="233" t="s">
        <v>143</v>
      </c>
      <c r="H60" s="16" t="s">
        <v>90</v>
      </c>
      <c r="I60" s="143">
        <f>'4月'!AM61</f>
        <v>1</v>
      </c>
      <c r="J60" s="89">
        <f>'4月'!AN61</f>
        <v>0</v>
      </c>
      <c r="K60" s="152">
        <f>'5月'!AN61</f>
        <v>1</v>
      </c>
      <c r="L60" s="92">
        <f>'5月'!AO61</f>
        <v>0</v>
      </c>
      <c r="M60" s="152">
        <f>'6月（停止あり）'!AM61</f>
        <v>1</v>
      </c>
      <c r="N60" s="92">
        <f>'6月（停止あり）'!AN61</f>
        <v>0</v>
      </c>
      <c r="O60" s="144">
        <f>'7月（停止あり）'!AN61</f>
        <v>1</v>
      </c>
      <c r="P60" s="89">
        <f>'7月（停止あり）'!AO61</f>
        <v>0</v>
      </c>
      <c r="Q60" s="145">
        <f>'8月（停止あり）'!AN61</f>
        <v>1</v>
      </c>
      <c r="R60" s="146">
        <f>'8月（停止あり）'!AO61</f>
        <v>0</v>
      </c>
      <c r="S60" s="144">
        <f>'9月（停止あり）'!AM61</f>
        <v>1</v>
      </c>
      <c r="T60" s="89">
        <f>'9月（停止あり）'!AN61</f>
        <v>0</v>
      </c>
      <c r="U60" s="180">
        <f>'10月(停止あり）'!AN61</f>
        <v>1</v>
      </c>
      <c r="V60" s="181">
        <f>'10月(停止あり）'!AO61</f>
        <v>0</v>
      </c>
      <c r="W60" s="149">
        <f>'11月（停止あり）'!AM61</f>
        <v>1</v>
      </c>
      <c r="X60" s="150">
        <f>'11月（停止あり）'!AN61</f>
        <v>0</v>
      </c>
      <c r="Y60" s="140">
        <f>'12月'!AN61</f>
        <v>1</v>
      </c>
      <c r="Z60" s="141">
        <f>'12月'!AO61</f>
        <v>0</v>
      </c>
      <c r="AA60" s="140">
        <f>'1月'!AN61</f>
        <v>1</v>
      </c>
      <c r="AB60" s="141">
        <f>'1月'!AO61</f>
        <v>0</v>
      </c>
      <c r="AC60" s="140">
        <f>'2月'!AL61</f>
        <v>1</v>
      </c>
      <c r="AD60" s="141">
        <f>'2月'!AM61</f>
        <v>0</v>
      </c>
      <c r="AE60" s="140">
        <f>'3月'!AN61</f>
        <v>1</v>
      </c>
      <c r="AF60" s="141">
        <f>'3月'!AO61</f>
        <v>0</v>
      </c>
      <c r="AG60" s="151">
        <f t="shared" si="4"/>
        <v>1</v>
      </c>
      <c r="AH60" s="172">
        <f t="shared" si="1"/>
        <v>0</v>
      </c>
    </row>
    <row r="61" spans="2:34" ht="13.8" thickBot="1" x14ac:dyDescent="0.25">
      <c r="B61" s="52"/>
      <c r="C61" s="346"/>
      <c r="D61" s="363"/>
      <c r="E61" s="346"/>
      <c r="F61" s="231" t="s">
        <v>337</v>
      </c>
      <c r="G61" s="232"/>
      <c r="H61" s="43"/>
      <c r="I61" s="158" t="str">
        <f>'4月'!AM62</f>
        <v>100%</v>
      </c>
      <c r="J61" s="93">
        <f>'4月'!AN62</f>
        <v>0</v>
      </c>
      <c r="K61" s="158" t="str">
        <f>'5月'!AN62</f>
        <v>100%</v>
      </c>
      <c r="L61" s="93">
        <f>'5月'!AO62</f>
        <v>0</v>
      </c>
      <c r="M61" s="158">
        <f>'6月（停止あり）'!AM62</f>
        <v>0.85</v>
      </c>
      <c r="N61" s="93">
        <f>'6月（停止あり）'!AN62</f>
        <v>9</v>
      </c>
      <c r="O61" s="158" t="str">
        <f>'7月（停止あり）'!AN62</f>
        <v>100%</v>
      </c>
      <c r="P61" s="93">
        <f>'7月（停止あり）'!AO62</f>
        <v>0</v>
      </c>
      <c r="Q61" s="177" t="str">
        <f>'8月（停止あり）'!AN62</f>
        <v>100%</v>
      </c>
      <c r="R61" s="166">
        <f>'8月（停止あり）'!AO62</f>
        <v>0</v>
      </c>
      <c r="S61" s="162" t="str">
        <f>'9月（停止あり）'!AM62</f>
        <v>100%</v>
      </c>
      <c r="T61" s="93">
        <f>'9月（停止あり）'!AN62</f>
        <v>0</v>
      </c>
      <c r="U61" s="164" t="str">
        <f>'10月(停止あり）'!AN62</f>
        <v>100%</v>
      </c>
      <c r="V61" s="163">
        <f>'10月(停止あり）'!AO62</f>
        <v>0</v>
      </c>
      <c r="W61" s="165" t="str">
        <f>'11月（停止あり）'!AM62</f>
        <v>100%</v>
      </c>
      <c r="X61" s="166">
        <f>'11月（停止あり）'!AN62</f>
        <v>0</v>
      </c>
      <c r="Y61" s="165" t="str">
        <f>'12月'!AN62</f>
        <v>100%</v>
      </c>
      <c r="Z61" s="166">
        <f>'12月'!AO62</f>
        <v>0</v>
      </c>
      <c r="AA61" s="165" t="str">
        <f>'1月'!AN62</f>
        <v>100%</v>
      </c>
      <c r="AB61" s="166">
        <f>'1月'!AO62</f>
        <v>0</v>
      </c>
      <c r="AC61" s="165" t="str">
        <f>'2月'!AL62</f>
        <v>100%</v>
      </c>
      <c r="AD61" s="166">
        <f>'2月'!AM62</f>
        <v>0</v>
      </c>
      <c r="AE61" s="165" t="str">
        <f>'3月'!AN62</f>
        <v>100%</v>
      </c>
      <c r="AF61" s="166">
        <f>'3月'!AO62</f>
        <v>0</v>
      </c>
      <c r="AG61" s="176">
        <f>IF(AH61=0,1,1-AH61/730)</f>
        <v>0.98767123287671232</v>
      </c>
      <c r="AH61" s="93">
        <f>SUM(AH59:AH60)</f>
        <v>9</v>
      </c>
    </row>
    <row r="62" spans="2:34" x14ac:dyDescent="0.2">
      <c r="B62" s="13">
        <v>52</v>
      </c>
      <c r="C62" s="344" t="s">
        <v>145</v>
      </c>
      <c r="D62" s="361" t="s">
        <v>146</v>
      </c>
      <c r="E62" s="344"/>
      <c r="F62" s="237" t="s">
        <v>147</v>
      </c>
      <c r="G62" s="220" t="s">
        <v>148</v>
      </c>
      <c r="H62" s="30" t="s">
        <v>61</v>
      </c>
      <c r="I62" s="143">
        <f>'4月'!AM63</f>
        <v>1</v>
      </c>
      <c r="J62" s="89">
        <f>'4月'!AN63</f>
        <v>0</v>
      </c>
      <c r="K62" s="143">
        <f>'5月'!AN63</f>
        <v>1</v>
      </c>
      <c r="L62" s="120">
        <f>'5月'!AO63</f>
        <v>0</v>
      </c>
      <c r="M62" s="143">
        <f>'6月（停止あり）'!AM63</f>
        <v>1</v>
      </c>
      <c r="N62" s="120">
        <f>'6月（停止あり）'!AN63</f>
        <v>0</v>
      </c>
      <c r="O62" s="144">
        <f>'7月（停止あり）'!AN63</f>
        <v>1</v>
      </c>
      <c r="P62" s="89">
        <f>'7月（停止あり）'!AO63</f>
        <v>0</v>
      </c>
      <c r="Q62" s="145">
        <f>'8月（停止あり）'!AN63</f>
        <v>1</v>
      </c>
      <c r="R62" s="146">
        <f>'8月（停止あり）'!AO63</f>
        <v>0</v>
      </c>
      <c r="S62" s="144">
        <f>'9月（停止あり）'!AM63</f>
        <v>1</v>
      </c>
      <c r="T62" s="89">
        <f>'9月（停止あり）'!AN63</f>
        <v>0</v>
      </c>
      <c r="U62" s="182">
        <f>'10月(停止あり）'!AN63</f>
        <v>1</v>
      </c>
      <c r="V62" s="183">
        <f>'10月(停止あり）'!AO63</f>
        <v>0</v>
      </c>
      <c r="W62" s="149">
        <f>'11月（停止あり）'!AM63</f>
        <v>1</v>
      </c>
      <c r="X62" s="150">
        <f>'11月（停止あり）'!AN63</f>
        <v>0</v>
      </c>
      <c r="Y62" s="140">
        <f>'12月'!AN63</f>
        <v>1</v>
      </c>
      <c r="Z62" s="141">
        <f>'12月'!AO63</f>
        <v>0</v>
      </c>
      <c r="AA62" s="140">
        <f>'1月'!AN63</f>
        <v>1</v>
      </c>
      <c r="AB62" s="141">
        <f>'1月'!AO63</f>
        <v>0</v>
      </c>
      <c r="AC62" s="140">
        <f>'2月'!AL63</f>
        <v>1</v>
      </c>
      <c r="AD62" s="141">
        <f>'2月'!AM63</f>
        <v>0</v>
      </c>
      <c r="AE62" s="140">
        <f>'3月'!AN63</f>
        <v>1</v>
      </c>
      <c r="AF62" s="141">
        <f>'3月'!AO63</f>
        <v>0</v>
      </c>
      <c r="AG62" s="151">
        <f t="shared" si="4"/>
        <v>1</v>
      </c>
      <c r="AH62" s="172">
        <f t="shared" si="1"/>
        <v>0</v>
      </c>
    </row>
    <row r="63" spans="2:34" x14ac:dyDescent="0.2">
      <c r="B63" s="13">
        <v>53</v>
      </c>
      <c r="C63" s="345"/>
      <c r="D63" s="362"/>
      <c r="E63" s="345"/>
      <c r="F63" s="238" t="s">
        <v>150</v>
      </c>
      <c r="G63" s="222" t="s">
        <v>151</v>
      </c>
      <c r="H63" s="22" t="s">
        <v>61</v>
      </c>
      <c r="I63" s="143">
        <f>'4月'!AM64</f>
        <v>1</v>
      </c>
      <c r="J63" s="89">
        <f>'4月'!AN64</f>
        <v>0</v>
      </c>
      <c r="K63" s="144">
        <f>'5月'!AN64</f>
        <v>1</v>
      </c>
      <c r="L63" s="89">
        <f>'5月'!AO64</f>
        <v>0</v>
      </c>
      <c r="M63" s="144">
        <f>'6月（停止あり）'!AM64</f>
        <v>1</v>
      </c>
      <c r="N63" s="89">
        <f>'6月（停止あり）'!AN64</f>
        <v>0</v>
      </c>
      <c r="O63" s="144">
        <f>'7月（停止あり）'!AN64</f>
        <v>1</v>
      </c>
      <c r="P63" s="89">
        <f>'7月（停止あり）'!AO64</f>
        <v>0</v>
      </c>
      <c r="Q63" s="145">
        <f>'8月（停止あり）'!AN64</f>
        <v>1</v>
      </c>
      <c r="R63" s="146">
        <f>'8月（停止あり）'!AO64</f>
        <v>0</v>
      </c>
      <c r="S63" s="144">
        <f>'9月（停止あり）'!AM64</f>
        <v>1</v>
      </c>
      <c r="T63" s="89">
        <f>'9月（停止あり）'!AN64</f>
        <v>0</v>
      </c>
      <c r="U63" s="147">
        <f>'10月(停止あり）'!AN64</f>
        <v>1</v>
      </c>
      <c r="V63" s="148">
        <f>'10月(停止あり）'!AO64</f>
        <v>0</v>
      </c>
      <c r="W63" s="149">
        <f>'11月（停止あり）'!AM64</f>
        <v>1</v>
      </c>
      <c r="X63" s="150">
        <f>'11月（停止あり）'!AN64</f>
        <v>0</v>
      </c>
      <c r="Y63" s="140">
        <f>'12月'!AN64</f>
        <v>1</v>
      </c>
      <c r="Z63" s="141">
        <f>'12月'!AO64</f>
        <v>0</v>
      </c>
      <c r="AA63" s="140">
        <f>'1月'!AN64</f>
        <v>1</v>
      </c>
      <c r="AB63" s="141">
        <f>'1月'!AO64</f>
        <v>0</v>
      </c>
      <c r="AC63" s="140">
        <f>'2月'!AL64</f>
        <v>1</v>
      </c>
      <c r="AD63" s="141">
        <f>'2月'!AM64</f>
        <v>0</v>
      </c>
      <c r="AE63" s="140">
        <f>'3月'!AN64</f>
        <v>1</v>
      </c>
      <c r="AF63" s="141">
        <f>'3月'!AO64</f>
        <v>0</v>
      </c>
      <c r="AG63" s="151">
        <f t="shared" si="4"/>
        <v>1</v>
      </c>
      <c r="AH63" s="172">
        <f t="shared" ref="AH63:AH113" si="5">J63+L63+N63+P63+R63+T63+V63+X63+Z63+AB63+AD63+AF63</f>
        <v>0</v>
      </c>
    </row>
    <row r="64" spans="2:34" x14ac:dyDescent="0.2">
      <c r="B64" s="13">
        <v>54</v>
      </c>
      <c r="C64" s="345"/>
      <c r="D64" s="362"/>
      <c r="E64" s="345"/>
      <c r="F64" s="238" t="s">
        <v>153</v>
      </c>
      <c r="G64" s="222" t="s">
        <v>154</v>
      </c>
      <c r="H64" s="22" t="s">
        <v>61</v>
      </c>
      <c r="I64" s="143">
        <f>'4月'!AM65</f>
        <v>1</v>
      </c>
      <c r="J64" s="89">
        <f>'4月'!AN65</f>
        <v>0</v>
      </c>
      <c r="K64" s="144">
        <f>'5月'!AN65</f>
        <v>1</v>
      </c>
      <c r="L64" s="89">
        <f>'5月'!AO65</f>
        <v>0</v>
      </c>
      <c r="M64" s="144">
        <f>'6月（停止あり）'!AM65</f>
        <v>1</v>
      </c>
      <c r="N64" s="89">
        <f>'6月（停止あり）'!AN65</f>
        <v>0</v>
      </c>
      <c r="O64" s="144">
        <f>'7月（停止あり）'!AN65</f>
        <v>1</v>
      </c>
      <c r="P64" s="89">
        <f>'7月（停止あり）'!AO65</f>
        <v>0</v>
      </c>
      <c r="Q64" s="145">
        <f>'8月（停止あり）'!AN65</f>
        <v>1</v>
      </c>
      <c r="R64" s="146">
        <f>'8月（停止あり）'!AO65</f>
        <v>0</v>
      </c>
      <c r="S64" s="144">
        <f>'9月（停止あり）'!AM65</f>
        <v>1</v>
      </c>
      <c r="T64" s="89">
        <f>'9月（停止あり）'!AN65</f>
        <v>0</v>
      </c>
      <c r="U64" s="147">
        <f>'10月(停止あり）'!AN65</f>
        <v>1</v>
      </c>
      <c r="V64" s="148">
        <f>'10月(停止あり）'!AO65</f>
        <v>0</v>
      </c>
      <c r="W64" s="149">
        <f>'11月（停止あり）'!AM65</f>
        <v>1</v>
      </c>
      <c r="X64" s="150">
        <f>'11月（停止あり）'!AN65</f>
        <v>0</v>
      </c>
      <c r="Y64" s="140">
        <f>'12月'!AN65</f>
        <v>1</v>
      </c>
      <c r="Z64" s="141">
        <f>'12月'!AO65</f>
        <v>0</v>
      </c>
      <c r="AA64" s="140">
        <f>'1月'!AN65</f>
        <v>1</v>
      </c>
      <c r="AB64" s="141">
        <f>'1月'!AO65</f>
        <v>0</v>
      </c>
      <c r="AC64" s="140">
        <f>'2月'!AL65</f>
        <v>1</v>
      </c>
      <c r="AD64" s="141">
        <f>'2月'!AM65</f>
        <v>0</v>
      </c>
      <c r="AE64" s="140">
        <f>'3月'!AN65</f>
        <v>1</v>
      </c>
      <c r="AF64" s="141">
        <f>'3月'!AO65</f>
        <v>0</v>
      </c>
      <c r="AG64" s="151">
        <f t="shared" si="4"/>
        <v>1</v>
      </c>
      <c r="AH64" s="172">
        <f t="shared" si="5"/>
        <v>0</v>
      </c>
    </row>
    <row r="65" spans="2:34" x14ac:dyDescent="0.2">
      <c r="B65" s="13">
        <v>55</v>
      </c>
      <c r="C65" s="345"/>
      <c r="D65" s="362"/>
      <c r="E65" s="345"/>
      <c r="F65" s="238" t="s">
        <v>155</v>
      </c>
      <c r="G65" s="222" t="s">
        <v>156</v>
      </c>
      <c r="H65" s="22" t="s">
        <v>61</v>
      </c>
      <c r="I65" s="143">
        <f>'4月'!AM66</f>
        <v>1</v>
      </c>
      <c r="J65" s="89">
        <f>'4月'!AN66</f>
        <v>0</v>
      </c>
      <c r="K65" s="144">
        <f>'5月'!AN66</f>
        <v>1</v>
      </c>
      <c r="L65" s="89">
        <f>'5月'!AO66</f>
        <v>0</v>
      </c>
      <c r="M65" s="144">
        <f>'6月（停止あり）'!AM66</f>
        <v>1</v>
      </c>
      <c r="N65" s="89">
        <f>'6月（停止あり）'!AN66</f>
        <v>0</v>
      </c>
      <c r="O65" s="144">
        <f>'7月（停止あり）'!AN66</f>
        <v>1</v>
      </c>
      <c r="P65" s="89">
        <f>'7月（停止あり）'!AO66</f>
        <v>0</v>
      </c>
      <c r="Q65" s="145">
        <f>'8月（停止あり）'!AN66</f>
        <v>1</v>
      </c>
      <c r="R65" s="146">
        <f>'8月（停止あり）'!AO66</f>
        <v>0</v>
      </c>
      <c r="S65" s="144">
        <f>'9月（停止あり）'!AM66</f>
        <v>1</v>
      </c>
      <c r="T65" s="89">
        <f>'9月（停止あり）'!AN66</f>
        <v>0</v>
      </c>
      <c r="U65" s="147">
        <f>'10月(停止あり）'!AN66</f>
        <v>1</v>
      </c>
      <c r="V65" s="148">
        <f>'10月(停止あり）'!AO66</f>
        <v>0</v>
      </c>
      <c r="W65" s="149">
        <f>'11月（停止あり）'!AM66</f>
        <v>1</v>
      </c>
      <c r="X65" s="150">
        <f>'11月（停止あり）'!AN66</f>
        <v>0</v>
      </c>
      <c r="Y65" s="140">
        <f>'12月'!AN66</f>
        <v>1</v>
      </c>
      <c r="Z65" s="141">
        <f>'12月'!AO66</f>
        <v>0</v>
      </c>
      <c r="AA65" s="140">
        <f>'1月'!AN66</f>
        <v>1</v>
      </c>
      <c r="AB65" s="141">
        <f>'1月'!AO66</f>
        <v>0</v>
      </c>
      <c r="AC65" s="140">
        <f>'2月'!AL66</f>
        <v>1</v>
      </c>
      <c r="AD65" s="141">
        <f>'2月'!AM66</f>
        <v>0</v>
      </c>
      <c r="AE65" s="140">
        <f>'3月'!AN66</f>
        <v>1</v>
      </c>
      <c r="AF65" s="141">
        <f>'3月'!AO66</f>
        <v>0</v>
      </c>
      <c r="AG65" s="151">
        <f t="shared" si="4"/>
        <v>1</v>
      </c>
      <c r="AH65" s="172">
        <f t="shared" si="5"/>
        <v>0</v>
      </c>
    </row>
    <row r="66" spans="2:34" x14ac:dyDescent="0.2">
      <c r="B66" s="13">
        <v>56</v>
      </c>
      <c r="C66" s="345"/>
      <c r="D66" s="362"/>
      <c r="E66" s="345"/>
      <c r="F66" s="238" t="s">
        <v>158</v>
      </c>
      <c r="G66" s="222" t="s">
        <v>159</v>
      </c>
      <c r="H66" s="22" t="s">
        <v>61</v>
      </c>
      <c r="I66" s="143">
        <f>'4月'!AM67</f>
        <v>1</v>
      </c>
      <c r="J66" s="89">
        <f>'4月'!AN67</f>
        <v>0</v>
      </c>
      <c r="K66" s="144">
        <f>'5月'!AN67</f>
        <v>1</v>
      </c>
      <c r="L66" s="89">
        <f>'5月'!AO67</f>
        <v>0</v>
      </c>
      <c r="M66" s="144">
        <f>'6月（停止あり）'!AM67</f>
        <v>1</v>
      </c>
      <c r="N66" s="89">
        <f>'6月（停止あり）'!AN67</f>
        <v>0</v>
      </c>
      <c r="O66" s="144">
        <f>'7月（停止あり）'!AN67</f>
        <v>1</v>
      </c>
      <c r="P66" s="89">
        <f>'7月（停止あり）'!AO67</f>
        <v>0</v>
      </c>
      <c r="Q66" s="145">
        <f>'8月（停止あり）'!AN67</f>
        <v>1</v>
      </c>
      <c r="R66" s="146">
        <f>'8月（停止あり）'!AO67</f>
        <v>0</v>
      </c>
      <c r="S66" s="144">
        <f>'9月（停止あり）'!AM67</f>
        <v>1</v>
      </c>
      <c r="T66" s="89">
        <f>'9月（停止あり）'!AN67</f>
        <v>0</v>
      </c>
      <c r="U66" s="147">
        <f>'10月(停止あり）'!AN67</f>
        <v>1</v>
      </c>
      <c r="V66" s="148">
        <f>'10月(停止あり）'!AO67</f>
        <v>0</v>
      </c>
      <c r="W66" s="149">
        <f>'11月（停止あり）'!AM67</f>
        <v>1</v>
      </c>
      <c r="X66" s="150">
        <f>'11月（停止あり）'!AN67</f>
        <v>0</v>
      </c>
      <c r="Y66" s="140">
        <f>'12月'!AN67</f>
        <v>1</v>
      </c>
      <c r="Z66" s="141">
        <f>'12月'!AO67</f>
        <v>0</v>
      </c>
      <c r="AA66" s="140">
        <f>'1月'!AN67</f>
        <v>1</v>
      </c>
      <c r="AB66" s="141">
        <f>'1月'!AO67</f>
        <v>0</v>
      </c>
      <c r="AC66" s="140">
        <f>'2月'!AL67</f>
        <v>1</v>
      </c>
      <c r="AD66" s="141">
        <f>'2月'!AM67</f>
        <v>0</v>
      </c>
      <c r="AE66" s="140">
        <f>'3月'!AN67</f>
        <v>1</v>
      </c>
      <c r="AF66" s="141">
        <f>'3月'!AO67</f>
        <v>0</v>
      </c>
      <c r="AG66" s="151">
        <f t="shared" si="4"/>
        <v>1</v>
      </c>
      <c r="AH66" s="172">
        <f t="shared" si="5"/>
        <v>0</v>
      </c>
    </row>
    <row r="67" spans="2:34" x14ac:dyDescent="0.2">
      <c r="B67" s="13">
        <v>57</v>
      </c>
      <c r="C67" s="345"/>
      <c r="D67" s="362"/>
      <c r="E67" s="345"/>
      <c r="F67" s="238" t="s">
        <v>161</v>
      </c>
      <c r="G67" s="222" t="s">
        <v>162</v>
      </c>
      <c r="H67" s="22" t="s">
        <v>90</v>
      </c>
      <c r="I67" s="143">
        <f>'4月'!AM68</f>
        <v>1</v>
      </c>
      <c r="J67" s="89">
        <f>'4月'!AN68</f>
        <v>0</v>
      </c>
      <c r="K67" s="144">
        <f>'5月'!AN68</f>
        <v>1</v>
      </c>
      <c r="L67" s="89">
        <f>'5月'!AO68</f>
        <v>0</v>
      </c>
      <c r="M67" s="144">
        <f>'6月（停止あり）'!AM68</f>
        <v>1</v>
      </c>
      <c r="N67" s="89">
        <f>'6月（停止あり）'!AN68</f>
        <v>0</v>
      </c>
      <c r="O67" s="144">
        <f>'7月（停止あり）'!AN68</f>
        <v>1</v>
      </c>
      <c r="P67" s="89">
        <f>'7月（停止あり）'!AO68</f>
        <v>0</v>
      </c>
      <c r="Q67" s="145">
        <f>'8月（停止あり）'!AN68</f>
        <v>1</v>
      </c>
      <c r="R67" s="146">
        <f>'8月（停止あり）'!AO68</f>
        <v>0</v>
      </c>
      <c r="S67" s="144">
        <f>'9月（停止あり）'!AM68</f>
        <v>1</v>
      </c>
      <c r="T67" s="89">
        <f>'9月（停止あり）'!AN68</f>
        <v>0</v>
      </c>
      <c r="U67" s="147">
        <f>'10月(停止あり）'!AN68</f>
        <v>1</v>
      </c>
      <c r="V67" s="148">
        <f>'10月(停止あり）'!AO68</f>
        <v>0</v>
      </c>
      <c r="W67" s="149">
        <f>'11月（停止あり）'!AM68</f>
        <v>1</v>
      </c>
      <c r="X67" s="150">
        <f>'11月（停止あり）'!AN68</f>
        <v>0</v>
      </c>
      <c r="Y67" s="140">
        <f>'12月'!AN68</f>
        <v>1</v>
      </c>
      <c r="Z67" s="141">
        <f>'12月'!AO68</f>
        <v>0</v>
      </c>
      <c r="AA67" s="140">
        <f>'1月'!AN68</f>
        <v>1</v>
      </c>
      <c r="AB67" s="141">
        <f>'1月'!AO68</f>
        <v>0</v>
      </c>
      <c r="AC67" s="140">
        <f>'2月'!AL68</f>
        <v>1</v>
      </c>
      <c r="AD67" s="141">
        <f>'2月'!AM68</f>
        <v>0</v>
      </c>
      <c r="AE67" s="140">
        <f>'3月'!AN68</f>
        <v>1</v>
      </c>
      <c r="AF67" s="141">
        <f>'3月'!AO68</f>
        <v>0</v>
      </c>
      <c r="AG67" s="151">
        <f t="shared" si="4"/>
        <v>1</v>
      </c>
      <c r="AH67" s="172">
        <f t="shared" si="5"/>
        <v>0</v>
      </c>
    </row>
    <row r="68" spans="2:34" ht="13.8" thickBot="1" x14ac:dyDescent="0.25">
      <c r="B68" s="13">
        <v>58</v>
      </c>
      <c r="C68" s="345"/>
      <c r="D68" s="362"/>
      <c r="E68" s="345"/>
      <c r="F68" s="239" t="s">
        <v>164</v>
      </c>
      <c r="G68" s="233" t="s">
        <v>165</v>
      </c>
      <c r="H68" s="16" t="s">
        <v>90</v>
      </c>
      <c r="I68" s="143">
        <f>'4月'!AM69</f>
        <v>1</v>
      </c>
      <c r="J68" s="89">
        <f>'4月'!AN69</f>
        <v>0</v>
      </c>
      <c r="K68" s="152">
        <f>'5月'!AN69</f>
        <v>1</v>
      </c>
      <c r="L68" s="92">
        <f>'5月'!AO69</f>
        <v>0</v>
      </c>
      <c r="M68" s="152">
        <f>'6月（停止あり）'!AM69</f>
        <v>1</v>
      </c>
      <c r="N68" s="92">
        <f>'6月（停止あり）'!AN69</f>
        <v>0</v>
      </c>
      <c r="O68" s="144">
        <f>'7月（停止あり）'!AN69</f>
        <v>1</v>
      </c>
      <c r="P68" s="89">
        <f>'7月（停止あり）'!AO69</f>
        <v>0</v>
      </c>
      <c r="Q68" s="145">
        <f>'8月（停止あり）'!AN69</f>
        <v>1</v>
      </c>
      <c r="R68" s="146">
        <f>'8月（停止あり）'!AO69</f>
        <v>0</v>
      </c>
      <c r="S68" s="144">
        <f>'9月（停止あり）'!AM69</f>
        <v>1</v>
      </c>
      <c r="T68" s="89">
        <f>'9月（停止あり）'!AN69</f>
        <v>0</v>
      </c>
      <c r="U68" s="180">
        <f>'10月(停止あり）'!AN69</f>
        <v>1</v>
      </c>
      <c r="V68" s="181">
        <f>'10月(停止あり）'!AO69</f>
        <v>0</v>
      </c>
      <c r="W68" s="149">
        <f>'11月（停止あり）'!AM69</f>
        <v>1</v>
      </c>
      <c r="X68" s="150">
        <f>'11月（停止あり）'!AN69</f>
        <v>0</v>
      </c>
      <c r="Y68" s="140">
        <f>'12月'!AN69</f>
        <v>1</v>
      </c>
      <c r="Z68" s="141">
        <f>'12月'!AO69</f>
        <v>0</v>
      </c>
      <c r="AA68" s="140">
        <f>'1月'!AN69</f>
        <v>1</v>
      </c>
      <c r="AB68" s="141">
        <f>'1月'!AO69</f>
        <v>0</v>
      </c>
      <c r="AC68" s="140">
        <f>'2月'!AL69</f>
        <v>1</v>
      </c>
      <c r="AD68" s="141">
        <f>'2月'!AM69</f>
        <v>0</v>
      </c>
      <c r="AE68" s="140">
        <f>'3月'!AN69</f>
        <v>1</v>
      </c>
      <c r="AF68" s="141">
        <f>'3月'!AO69</f>
        <v>0</v>
      </c>
      <c r="AG68" s="151">
        <f t="shared" si="4"/>
        <v>1</v>
      </c>
      <c r="AH68" s="172">
        <f t="shared" si="5"/>
        <v>0</v>
      </c>
    </row>
    <row r="69" spans="2:34" ht="13.8" thickBot="1" x14ac:dyDescent="0.25">
      <c r="B69" s="52"/>
      <c r="C69" s="345"/>
      <c r="D69" s="363"/>
      <c r="E69" s="346"/>
      <c r="F69" s="231" t="s">
        <v>337</v>
      </c>
      <c r="G69" s="232"/>
      <c r="H69" s="43"/>
      <c r="I69" s="158" t="str">
        <f>'4月'!AM70</f>
        <v>100%</v>
      </c>
      <c r="J69" s="93">
        <f>'4月'!AN70</f>
        <v>0</v>
      </c>
      <c r="K69" s="158" t="str">
        <f>'5月'!AN70</f>
        <v>100%</v>
      </c>
      <c r="L69" s="93">
        <f>'5月'!AO70</f>
        <v>0</v>
      </c>
      <c r="M69" s="158" t="str">
        <f>'6月（停止あり）'!AM70</f>
        <v>100%</v>
      </c>
      <c r="N69" s="93">
        <f>'6月（停止あり）'!AN70</f>
        <v>0</v>
      </c>
      <c r="O69" s="158" t="str">
        <f>'7月（停止あり）'!AN70</f>
        <v>100%</v>
      </c>
      <c r="P69" s="93">
        <f>'7月（停止あり）'!AO70</f>
        <v>0</v>
      </c>
      <c r="Q69" s="177" t="str">
        <f>'8月（停止あり）'!AN70</f>
        <v>100%</v>
      </c>
      <c r="R69" s="166">
        <f>'8月（停止あり）'!AO70</f>
        <v>0</v>
      </c>
      <c r="S69" s="162" t="str">
        <f>'9月（停止あり）'!AM70</f>
        <v>100%</v>
      </c>
      <c r="T69" s="93">
        <f>'9月（停止あり）'!AN70</f>
        <v>0</v>
      </c>
      <c r="U69" s="164" t="str">
        <f>'10月(停止あり）'!AN70</f>
        <v>100%</v>
      </c>
      <c r="V69" s="163">
        <f>'10月(停止あり）'!AO70</f>
        <v>0</v>
      </c>
      <c r="W69" s="165" t="str">
        <f>'11月（停止あり）'!AM70</f>
        <v>100%</v>
      </c>
      <c r="X69" s="166">
        <f>'11月（停止あり）'!AN70</f>
        <v>0</v>
      </c>
      <c r="Y69" s="165" t="str">
        <f>'12月'!AN70</f>
        <v>100%</v>
      </c>
      <c r="Z69" s="166">
        <f>'12月'!AO70</f>
        <v>0</v>
      </c>
      <c r="AA69" s="165" t="str">
        <f>'1月'!AN70</f>
        <v>100%</v>
      </c>
      <c r="AB69" s="166">
        <f>'1月'!AO70</f>
        <v>0</v>
      </c>
      <c r="AC69" s="165" t="str">
        <f>'2月'!AL70</f>
        <v>100%</v>
      </c>
      <c r="AD69" s="166">
        <f>'2月'!AM70</f>
        <v>0</v>
      </c>
      <c r="AE69" s="165" t="str">
        <f>'3月'!AN70</f>
        <v>100%</v>
      </c>
      <c r="AF69" s="166">
        <f>'3月'!AO70</f>
        <v>0</v>
      </c>
      <c r="AG69" s="176">
        <f>IF(AH69=0,1,1-AH69/2555)</f>
        <v>1</v>
      </c>
      <c r="AH69" s="93">
        <f>SUM(AH62:AH68)</f>
        <v>0</v>
      </c>
    </row>
    <row r="70" spans="2:34" x14ac:dyDescent="0.2">
      <c r="B70" s="13">
        <v>59</v>
      </c>
      <c r="C70" s="345"/>
      <c r="D70" s="361" t="s">
        <v>167</v>
      </c>
      <c r="E70" s="344"/>
      <c r="F70" s="237" t="s">
        <v>168</v>
      </c>
      <c r="G70" s="241" t="s">
        <v>169</v>
      </c>
      <c r="H70" s="30" t="s">
        <v>61</v>
      </c>
      <c r="I70" s="143">
        <f>'4月'!AM71</f>
        <v>1</v>
      </c>
      <c r="J70" s="89">
        <f>'4月'!AN71</f>
        <v>0</v>
      </c>
      <c r="K70" s="143">
        <f>'5月'!AN71</f>
        <v>1</v>
      </c>
      <c r="L70" s="120">
        <f>'5月'!AO71</f>
        <v>0</v>
      </c>
      <c r="M70" s="143">
        <f>'6月（停止あり）'!AM71</f>
        <v>1</v>
      </c>
      <c r="N70" s="120">
        <f>'6月（停止あり）'!AN71</f>
        <v>0</v>
      </c>
      <c r="O70" s="144">
        <f>'7月（停止あり）'!AN71</f>
        <v>1</v>
      </c>
      <c r="P70" s="89">
        <f>'7月（停止あり）'!AO71</f>
        <v>0</v>
      </c>
      <c r="Q70" s="145">
        <f>'8月（停止あり）'!AN71</f>
        <v>1</v>
      </c>
      <c r="R70" s="146">
        <f>'8月（停止あり）'!AO71</f>
        <v>0</v>
      </c>
      <c r="S70" s="144">
        <f>'9月（停止あり）'!AM71</f>
        <v>1</v>
      </c>
      <c r="T70" s="89">
        <f>'9月（停止あり）'!AN71</f>
        <v>0</v>
      </c>
      <c r="U70" s="182">
        <f>'10月(停止あり）'!AN71</f>
        <v>1</v>
      </c>
      <c r="V70" s="183">
        <f>'10月(停止あり）'!AO71</f>
        <v>0</v>
      </c>
      <c r="W70" s="149">
        <f>'11月（停止あり）'!AM71</f>
        <v>1</v>
      </c>
      <c r="X70" s="150">
        <f>'11月（停止あり）'!AN71</f>
        <v>0</v>
      </c>
      <c r="Y70" s="140">
        <f>'12月'!AN71</f>
        <v>1</v>
      </c>
      <c r="Z70" s="141">
        <f>'12月'!AO71</f>
        <v>0</v>
      </c>
      <c r="AA70" s="140">
        <f>'1月'!AN71</f>
        <v>1</v>
      </c>
      <c r="AB70" s="141">
        <f>'1月'!AO71</f>
        <v>0</v>
      </c>
      <c r="AC70" s="140">
        <f>'2月'!AL71</f>
        <v>1</v>
      </c>
      <c r="AD70" s="141">
        <f>'2月'!AM71</f>
        <v>0</v>
      </c>
      <c r="AE70" s="140">
        <f>'3月'!AN71</f>
        <v>1</v>
      </c>
      <c r="AF70" s="141">
        <f>'3月'!AO71</f>
        <v>0</v>
      </c>
      <c r="AG70" s="151">
        <f t="shared" si="4"/>
        <v>1</v>
      </c>
      <c r="AH70" s="172">
        <f t="shared" si="5"/>
        <v>0</v>
      </c>
    </row>
    <row r="71" spans="2:34" ht="13.8" thickBot="1" x14ac:dyDescent="0.25">
      <c r="B71" s="13">
        <v>60</v>
      </c>
      <c r="C71" s="345"/>
      <c r="D71" s="362"/>
      <c r="E71" s="345"/>
      <c r="F71" s="239" t="s">
        <v>171</v>
      </c>
      <c r="G71" s="236" t="s">
        <v>172</v>
      </c>
      <c r="H71" s="16" t="s">
        <v>61</v>
      </c>
      <c r="I71" s="143">
        <f>'4月'!AM72</f>
        <v>1</v>
      </c>
      <c r="J71" s="89">
        <f>'4月'!AN72</f>
        <v>0</v>
      </c>
      <c r="K71" s="152">
        <f>'5月'!AN72</f>
        <v>1</v>
      </c>
      <c r="L71" s="92">
        <f>'5月'!AO72</f>
        <v>0</v>
      </c>
      <c r="M71" s="152">
        <f>'6月（停止あり）'!AM72</f>
        <v>1</v>
      </c>
      <c r="N71" s="92">
        <f>'6月（停止あり）'!AN72</f>
        <v>0</v>
      </c>
      <c r="O71" s="144">
        <f>'7月（停止あり）'!AN72</f>
        <v>1</v>
      </c>
      <c r="P71" s="89">
        <f>'7月（停止あり）'!AO72</f>
        <v>0</v>
      </c>
      <c r="Q71" s="145">
        <f>'8月（停止あり）'!AN72</f>
        <v>1</v>
      </c>
      <c r="R71" s="146">
        <f>'8月（停止あり）'!AO72</f>
        <v>0</v>
      </c>
      <c r="S71" s="144">
        <f>'9月（停止あり）'!AM72</f>
        <v>1</v>
      </c>
      <c r="T71" s="89">
        <f>'9月（停止あり）'!AN72</f>
        <v>0</v>
      </c>
      <c r="U71" s="180">
        <f>'10月(停止あり）'!AN72</f>
        <v>1</v>
      </c>
      <c r="V71" s="181">
        <f>'10月(停止あり）'!AO72</f>
        <v>0</v>
      </c>
      <c r="W71" s="149">
        <f>'11月（停止あり）'!AM72</f>
        <v>1</v>
      </c>
      <c r="X71" s="150">
        <f>'11月（停止あり）'!AN72</f>
        <v>0</v>
      </c>
      <c r="Y71" s="140">
        <f>'12月'!AN72</f>
        <v>1</v>
      </c>
      <c r="Z71" s="141">
        <f>'12月'!AO72</f>
        <v>0</v>
      </c>
      <c r="AA71" s="140">
        <f>'1月'!AN72</f>
        <v>1</v>
      </c>
      <c r="AB71" s="141">
        <f>'1月'!AO72</f>
        <v>0</v>
      </c>
      <c r="AC71" s="140">
        <f>'2月'!AL72</f>
        <v>1</v>
      </c>
      <c r="AD71" s="141">
        <f>'2月'!AM72</f>
        <v>0</v>
      </c>
      <c r="AE71" s="140">
        <f>'3月'!AN72</f>
        <v>1</v>
      </c>
      <c r="AF71" s="141">
        <f>'3月'!AO72</f>
        <v>0</v>
      </c>
      <c r="AG71" s="151">
        <f t="shared" si="4"/>
        <v>1</v>
      </c>
      <c r="AH71" s="172">
        <f t="shared" si="5"/>
        <v>0</v>
      </c>
    </row>
    <row r="72" spans="2:34" ht="13.8" thickBot="1" x14ac:dyDescent="0.25">
      <c r="B72" s="52"/>
      <c r="C72" s="345"/>
      <c r="D72" s="363"/>
      <c r="E72" s="346"/>
      <c r="F72" s="231" t="s">
        <v>337</v>
      </c>
      <c r="G72" s="232"/>
      <c r="H72" s="43"/>
      <c r="I72" s="158" t="str">
        <f>'4月'!AM73</f>
        <v>100%</v>
      </c>
      <c r="J72" s="93">
        <f>'4月'!AN73</f>
        <v>0</v>
      </c>
      <c r="K72" s="158" t="str">
        <f>'5月'!AN73</f>
        <v>100%</v>
      </c>
      <c r="L72" s="93">
        <f>'5月'!AO73</f>
        <v>0</v>
      </c>
      <c r="M72" s="158" t="str">
        <f>'6月（停止あり）'!AM73</f>
        <v>100%</v>
      </c>
      <c r="N72" s="93">
        <f>'6月（停止あり）'!AN73</f>
        <v>0</v>
      </c>
      <c r="O72" s="158" t="str">
        <f>'7月（停止あり）'!AN73</f>
        <v>100%</v>
      </c>
      <c r="P72" s="93">
        <f>'7月（停止あり）'!AO73</f>
        <v>0</v>
      </c>
      <c r="Q72" s="177" t="str">
        <f>'8月（停止あり）'!AN73</f>
        <v>100%</v>
      </c>
      <c r="R72" s="166">
        <f>'8月（停止あり）'!AO73</f>
        <v>0</v>
      </c>
      <c r="S72" s="162" t="str">
        <f>'9月（停止あり）'!AM73</f>
        <v>100%</v>
      </c>
      <c r="T72" s="93">
        <f>'9月（停止あり）'!AN73</f>
        <v>0</v>
      </c>
      <c r="U72" s="164" t="str">
        <f>'10月(停止あり）'!AN73</f>
        <v>100%</v>
      </c>
      <c r="V72" s="163">
        <f>'10月(停止あり）'!AO73</f>
        <v>0</v>
      </c>
      <c r="W72" s="165" t="str">
        <f>'11月（停止あり）'!AM73</f>
        <v>100%</v>
      </c>
      <c r="X72" s="166">
        <f>'11月（停止あり）'!AN73</f>
        <v>0</v>
      </c>
      <c r="Y72" s="165" t="str">
        <f>'12月'!AN73</f>
        <v>100%</v>
      </c>
      <c r="Z72" s="166">
        <f>'12月'!AO73</f>
        <v>0</v>
      </c>
      <c r="AA72" s="165" t="str">
        <f>'1月'!AN73</f>
        <v>100%</v>
      </c>
      <c r="AB72" s="166">
        <f>'1月'!AO73</f>
        <v>0</v>
      </c>
      <c r="AC72" s="165" t="str">
        <f>'2月'!AL73</f>
        <v>100%</v>
      </c>
      <c r="AD72" s="166">
        <f>'2月'!AM73</f>
        <v>0</v>
      </c>
      <c r="AE72" s="165" t="str">
        <f>'3月'!AN73</f>
        <v>100%</v>
      </c>
      <c r="AF72" s="166">
        <f>'3月'!AO73</f>
        <v>0</v>
      </c>
      <c r="AG72" s="176">
        <f>IF(AH72=0,1,1-AH72/730)</f>
        <v>1</v>
      </c>
      <c r="AH72" s="93">
        <f>SUM(AH70:AH71)</f>
        <v>0</v>
      </c>
    </row>
    <row r="73" spans="2:34" x14ac:dyDescent="0.2">
      <c r="B73" s="13">
        <v>61</v>
      </c>
      <c r="C73" s="345"/>
      <c r="D73" s="361" t="s">
        <v>174</v>
      </c>
      <c r="E73" s="344"/>
      <c r="F73" s="237" t="s">
        <v>175</v>
      </c>
      <c r="G73" s="241" t="s">
        <v>176</v>
      </c>
      <c r="H73" s="30" t="s">
        <v>61</v>
      </c>
      <c r="I73" s="143">
        <f>'4月'!AM74</f>
        <v>1</v>
      </c>
      <c r="J73" s="89">
        <f>'4月'!AN74</f>
        <v>0</v>
      </c>
      <c r="K73" s="143" t="str">
        <f>'5月'!AN74</f>
        <v/>
      </c>
      <c r="L73" s="120">
        <f>'5月'!AO74</f>
        <v>0</v>
      </c>
      <c r="M73" s="143">
        <f>'6月（停止あり）'!AM74</f>
        <v>1</v>
      </c>
      <c r="N73" s="120">
        <f>'6月（停止あり）'!AN74</f>
        <v>0</v>
      </c>
      <c r="O73" s="144">
        <f>'7月（停止あり）'!AN74</f>
        <v>1</v>
      </c>
      <c r="P73" s="89">
        <f>'7月（停止あり）'!AO74</f>
        <v>0</v>
      </c>
      <c r="Q73" s="145">
        <f>'8月（停止あり）'!AN74</f>
        <v>1</v>
      </c>
      <c r="R73" s="146">
        <f>'8月（停止あり）'!AO74</f>
        <v>0</v>
      </c>
      <c r="S73" s="144">
        <f>'9月（停止あり）'!AM74</f>
        <v>1</v>
      </c>
      <c r="T73" s="89">
        <f>'9月（停止あり）'!AN74</f>
        <v>0</v>
      </c>
      <c r="U73" s="182">
        <f>'10月(停止あり）'!AN74</f>
        <v>1</v>
      </c>
      <c r="V73" s="183">
        <f>'10月(停止あり）'!AO74</f>
        <v>0</v>
      </c>
      <c r="W73" s="149">
        <f>'11月（停止あり）'!AM74</f>
        <v>1</v>
      </c>
      <c r="X73" s="150">
        <f>'11月（停止あり）'!AN74</f>
        <v>0</v>
      </c>
      <c r="Y73" s="140">
        <f>'12月'!AN74</f>
        <v>1</v>
      </c>
      <c r="Z73" s="141">
        <f>'12月'!AO74</f>
        <v>0</v>
      </c>
      <c r="AA73" s="140">
        <f>'1月'!AN74</f>
        <v>1</v>
      </c>
      <c r="AB73" s="141">
        <f>'1月'!AO74</f>
        <v>0</v>
      </c>
      <c r="AC73" s="140">
        <f>'2月'!AL74</f>
        <v>1</v>
      </c>
      <c r="AD73" s="141">
        <f>'2月'!AM74</f>
        <v>0</v>
      </c>
      <c r="AE73" s="140" t="str">
        <f>'3月'!AN74</f>
        <v/>
      </c>
      <c r="AF73" s="141">
        <f>'3月'!AO74</f>
        <v>0</v>
      </c>
      <c r="AG73" s="151">
        <f t="shared" si="4"/>
        <v>1</v>
      </c>
      <c r="AH73" s="172">
        <f t="shared" si="5"/>
        <v>0</v>
      </c>
    </row>
    <row r="74" spans="2:34" ht="13.8" thickBot="1" x14ac:dyDescent="0.25">
      <c r="B74" s="13">
        <v>62</v>
      </c>
      <c r="C74" s="345"/>
      <c r="D74" s="362"/>
      <c r="E74" s="345"/>
      <c r="F74" s="239" t="s">
        <v>178</v>
      </c>
      <c r="G74" s="236" t="s">
        <v>179</v>
      </c>
      <c r="H74" s="16" t="s">
        <v>90</v>
      </c>
      <c r="I74" s="143">
        <f>'4月'!AM75</f>
        <v>1</v>
      </c>
      <c r="J74" s="89">
        <f>'4月'!AN75</f>
        <v>0</v>
      </c>
      <c r="K74" s="152" t="str">
        <f>'5月'!AN75</f>
        <v/>
      </c>
      <c r="L74" s="92">
        <f>'5月'!AO75</f>
        <v>0</v>
      </c>
      <c r="M74" s="152">
        <f>'6月（停止あり）'!AM75</f>
        <v>1</v>
      </c>
      <c r="N74" s="92">
        <f>'6月（停止あり）'!AN75</f>
        <v>0</v>
      </c>
      <c r="O74" s="144">
        <f>'7月（停止あり）'!AN75</f>
        <v>1</v>
      </c>
      <c r="P74" s="89">
        <f>'7月（停止あり）'!AO75</f>
        <v>0</v>
      </c>
      <c r="Q74" s="145">
        <f>'8月（停止あり）'!AN75</f>
        <v>1</v>
      </c>
      <c r="R74" s="146">
        <f>'8月（停止あり）'!AO75</f>
        <v>0</v>
      </c>
      <c r="S74" s="144">
        <f>'9月（停止あり）'!AM75</f>
        <v>1</v>
      </c>
      <c r="T74" s="89">
        <f>'9月（停止あり）'!AN75</f>
        <v>0</v>
      </c>
      <c r="U74" s="180">
        <f>'10月(停止あり）'!AN75</f>
        <v>1</v>
      </c>
      <c r="V74" s="181">
        <f>'10月(停止あり）'!AO75</f>
        <v>0</v>
      </c>
      <c r="W74" s="149">
        <f>'11月（停止あり）'!AM75</f>
        <v>1</v>
      </c>
      <c r="X74" s="150">
        <f>'11月（停止あり）'!AN75</f>
        <v>0</v>
      </c>
      <c r="Y74" s="140">
        <f>'12月'!AN75</f>
        <v>1</v>
      </c>
      <c r="Z74" s="141">
        <f>'12月'!AO75</f>
        <v>0</v>
      </c>
      <c r="AA74" s="140">
        <f>'1月'!AN75</f>
        <v>1</v>
      </c>
      <c r="AB74" s="141">
        <f>'1月'!AO75</f>
        <v>0</v>
      </c>
      <c r="AC74" s="140">
        <f>'2月'!AL75</f>
        <v>1</v>
      </c>
      <c r="AD74" s="141">
        <f>'2月'!AM75</f>
        <v>0</v>
      </c>
      <c r="AE74" s="140" t="str">
        <f>'3月'!AN75</f>
        <v/>
      </c>
      <c r="AF74" s="141">
        <f>'3月'!AO75</f>
        <v>0</v>
      </c>
      <c r="AG74" s="151">
        <f t="shared" si="4"/>
        <v>1</v>
      </c>
      <c r="AH74" s="172">
        <f t="shared" si="5"/>
        <v>0</v>
      </c>
    </row>
    <row r="75" spans="2:34" ht="13.8" thickBot="1" x14ac:dyDescent="0.25">
      <c r="B75" s="52"/>
      <c r="C75" s="345"/>
      <c r="D75" s="363"/>
      <c r="E75" s="346"/>
      <c r="F75" s="231" t="s">
        <v>337</v>
      </c>
      <c r="G75" s="232"/>
      <c r="H75" s="43"/>
      <c r="I75" s="158" t="str">
        <f>'4月'!AM76</f>
        <v>100%</v>
      </c>
      <c r="J75" s="93">
        <f>'4月'!AN76</f>
        <v>0</v>
      </c>
      <c r="K75" s="158" t="str">
        <f>'5月'!AN76</f>
        <v>100%</v>
      </c>
      <c r="L75" s="93">
        <f>'5月'!AO76</f>
        <v>0</v>
      </c>
      <c r="M75" s="158" t="str">
        <f>'6月（停止あり）'!AM76</f>
        <v>100%</v>
      </c>
      <c r="N75" s="93">
        <f>'6月（停止あり）'!AN76</f>
        <v>0</v>
      </c>
      <c r="O75" s="158" t="str">
        <f>'7月（停止あり）'!AN76</f>
        <v>100%</v>
      </c>
      <c r="P75" s="93">
        <f>'7月（停止あり）'!AO76</f>
        <v>0</v>
      </c>
      <c r="Q75" s="177" t="str">
        <f>'8月（停止あり）'!AN76</f>
        <v>100%</v>
      </c>
      <c r="R75" s="166">
        <f>'8月（停止あり）'!AO76</f>
        <v>0</v>
      </c>
      <c r="S75" s="162" t="str">
        <f>'9月（停止あり）'!AM76</f>
        <v>100%</v>
      </c>
      <c r="T75" s="93">
        <f>'9月（停止あり）'!AN76</f>
        <v>0</v>
      </c>
      <c r="U75" s="164" t="str">
        <f>'10月(停止あり）'!AN76</f>
        <v>100%</v>
      </c>
      <c r="V75" s="163">
        <f>'10月(停止あり）'!AO76</f>
        <v>0</v>
      </c>
      <c r="W75" s="165" t="str">
        <f>'11月（停止あり）'!AM76</f>
        <v>100%</v>
      </c>
      <c r="X75" s="166">
        <f>'11月（停止あり）'!AN76</f>
        <v>0</v>
      </c>
      <c r="Y75" s="165" t="str">
        <f>'12月'!AN76</f>
        <v>100%</v>
      </c>
      <c r="Z75" s="166">
        <f>'12月'!AO76</f>
        <v>0</v>
      </c>
      <c r="AA75" s="165" t="str">
        <f>'1月'!AN76</f>
        <v>100%</v>
      </c>
      <c r="AB75" s="166">
        <f>'1月'!AO76</f>
        <v>0</v>
      </c>
      <c r="AC75" s="165" t="str">
        <f>'2月'!AL76</f>
        <v>100%</v>
      </c>
      <c r="AD75" s="166">
        <f>'2月'!AM76</f>
        <v>0</v>
      </c>
      <c r="AE75" s="165" t="str">
        <f>'3月'!AN76</f>
        <v>100%</v>
      </c>
      <c r="AF75" s="166">
        <f>'3月'!AO76</f>
        <v>0</v>
      </c>
      <c r="AG75" s="176">
        <f>IF(AH75=0,1,1-AH75/730)</f>
        <v>1</v>
      </c>
      <c r="AH75" s="93">
        <f>SUM(AH73:AH74)</f>
        <v>0</v>
      </c>
    </row>
    <row r="76" spans="2:34" x14ac:dyDescent="0.2">
      <c r="B76" s="13">
        <v>63</v>
      </c>
      <c r="C76" s="345"/>
      <c r="D76" s="361" t="s">
        <v>181</v>
      </c>
      <c r="E76" s="344"/>
      <c r="F76" s="237" t="s">
        <v>182</v>
      </c>
      <c r="G76" s="220" t="s">
        <v>183</v>
      </c>
      <c r="H76" s="22" t="s">
        <v>10</v>
      </c>
      <c r="I76" s="143">
        <f>'4月'!AM77</f>
        <v>1</v>
      </c>
      <c r="J76" s="89">
        <f>'4月'!AN77</f>
        <v>0</v>
      </c>
      <c r="K76" s="143" t="str">
        <f>'5月'!AN77</f>
        <v/>
      </c>
      <c r="L76" s="120">
        <f>'5月'!AO77</f>
        <v>0</v>
      </c>
      <c r="M76" s="143">
        <f>'6月（停止あり）'!AM77</f>
        <v>1</v>
      </c>
      <c r="N76" s="120">
        <f>'6月（停止あり）'!AN77</f>
        <v>0</v>
      </c>
      <c r="O76" s="144">
        <f>'7月（停止あり）'!AN77</f>
        <v>1</v>
      </c>
      <c r="P76" s="89">
        <f>'7月（停止あり）'!AO77</f>
        <v>0</v>
      </c>
      <c r="Q76" s="145">
        <f>'8月（停止あり）'!AN77</f>
        <v>1</v>
      </c>
      <c r="R76" s="146">
        <f>'8月（停止あり）'!AO77</f>
        <v>0</v>
      </c>
      <c r="S76" s="144">
        <f>'9月（停止あり）'!AM77</f>
        <v>1</v>
      </c>
      <c r="T76" s="89">
        <f>'9月（停止あり）'!AN77</f>
        <v>0</v>
      </c>
      <c r="U76" s="182">
        <f>'10月(停止あり）'!AN77</f>
        <v>1</v>
      </c>
      <c r="V76" s="183">
        <f>'10月(停止あり）'!AO77</f>
        <v>0</v>
      </c>
      <c r="W76" s="149">
        <f>'11月（停止あり）'!AM77</f>
        <v>1</v>
      </c>
      <c r="X76" s="150">
        <f>'11月（停止あり）'!AN77</f>
        <v>0</v>
      </c>
      <c r="Y76" s="140">
        <f>'12月'!AN77</f>
        <v>1</v>
      </c>
      <c r="Z76" s="141">
        <f>'12月'!AO77</f>
        <v>0</v>
      </c>
      <c r="AA76" s="140">
        <f>'1月'!AN77</f>
        <v>1</v>
      </c>
      <c r="AB76" s="141">
        <f>'1月'!AO77</f>
        <v>0</v>
      </c>
      <c r="AC76" s="140">
        <f>'2月'!AL77</f>
        <v>1</v>
      </c>
      <c r="AD76" s="141">
        <f>'2月'!AM77</f>
        <v>0</v>
      </c>
      <c r="AE76" s="140" t="str">
        <f>'3月'!AN77</f>
        <v/>
      </c>
      <c r="AF76" s="141">
        <f>'3月'!AO77</f>
        <v>0</v>
      </c>
      <c r="AG76" s="151">
        <f t="shared" si="4"/>
        <v>1</v>
      </c>
      <c r="AH76" s="172">
        <f t="shared" si="5"/>
        <v>0</v>
      </c>
    </row>
    <row r="77" spans="2:34" x14ac:dyDescent="0.2">
      <c r="B77" s="13">
        <v>64</v>
      </c>
      <c r="C77" s="345"/>
      <c r="D77" s="362"/>
      <c r="E77" s="345"/>
      <c r="F77" s="238" t="s">
        <v>185</v>
      </c>
      <c r="G77" s="222" t="s">
        <v>186</v>
      </c>
      <c r="H77" s="22" t="s">
        <v>10</v>
      </c>
      <c r="I77" s="143">
        <f>'4月'!AM78</f>
        <v>1</v>
      </c>
      <c r="J77" s="89">
        <f>'4月'!AN78</f>
        <v>0</v>
      </c>
      <c r="K77" s="144" t="str">
        <f>'5月'!AN78</f>
        <v/>
      </c>
      <c r="L77" s="89">
        <f>'5月'!AO78</f>
        <v>0</v>
      </c>
      <c r="M77" s="144">
        <f>'6月（停止あり）'!AM78</f>
        <v>1</v>
      </c>
      <c r="N77" s="89">
        <f>'6月（停止あり）'!AN78</f>
        <v>0</v>
      </c>
      <c r="O77" s="144">
        <f>'7月（停止あり）'!AN78</f>
        <v>1</v>
      </c>
      <c r="P77" s="89">
        <f>'7月（停止あり）'!AO78</f>
        <v>0</v>
      </c>
      <c r="Q77" s="145">
        <f>'8月（停止あり）'!AN78</f>
        <v>1</v>
      </c>
      <c r="R77" s="146">
        <f>'8月（停止あり）'!AO78</f>
        <v>0</v>
      </c>
      <c r="S77" s="144">
        <f>'9月（停止あり）'!AM78</f>
        <v>1</v>
      </c>
      <c r="T77" s="89">
        <f>'9月（停止あり）'!AN78</f>
        <v>0</v>
      </c>
      <c r="U77" s="147">
        <f>'10月(停止あり）'!AN78</f>
        <v>1</v>
      </c>
      <c r="V77" s="148">
        <f>'10月(停止あり）'!AO78</f>
        <v>0</v>
      </c>
      <c r="W77" s="149">
        <f>'11月（停止あり）'!AM78</f>
        <v>1</v>
      </c>
      <c r="X77" s="150">
        <f>'11月（停止あり）'!AN78</f>
        <v>0</v>
      </c>
      <c r="Y77" s="140">
        <f>'12月'!AN78</f>
        <v>1</v>
      </c>
      <c r="Z77" s="141">
        <f>'12月'!AO78</f>
        <v>0</v>
      </c>
      <c r="AA77" s="140">
        <f>'1月'!AN78</f>
        <v>1</v>
      </c>
      <c r="AB77" s="141">
        <f>'1月'!AO78</f>
        <v>0</v>
      </c>
      <c r="AC77" s="140">
        <f>'2月'!AL78</f>
        <v>1</v>
      </c>
      <c r="AD77" s="141">
        <f>'2月'!AM78</f>
        <v>0</v>
      </c>
      <c r="AE77" s="140" t="str">
        <f>'3月'!AN78</f>
        <v/>
      </c>
      <c r="AF77" s="141">
        <f>'3月'!AO78</f>
        <v>0</v>
      </c>
      <c r="AG77" s="151">
        <f t="shared" si="4"/>
        <v>1</v>
      </c>
      <c r="AH77" s="172">
        <f t="shared" si="5"/>
        <v>0</v>
      </c>
    </row>
    <row r="78" spans="2:34" x14ac:dyDescent="0.2">
      <c r="B78" s="13">
        <v>65</v>
      </c>
      <c r="C78" s="345"/>
      <c r="D78" s="362"/>
      <c r="E78" s="345"/>
      <c r="F78" s="238" t="s">
        <v>189</v>
      </c>
      <c r="G78" s="222" t="s">
        <v>190</v>
      </c>
      <c r="H78" s="22" t="s">
        <v>10</v>
      </c>
      <c r="I78" s="143">
        <f>'4月'!AM79</f>
        <v>1</v>
      </c>
      <c r="J78" s="89">
        <f>'4月'!AN79</f>
        <v>0</v>
      </c>
      <c r="K78" s="144" t="str">
        <f>'5月'!AN79</f>
        <v/>
      </c>
      <c r="L78" s="89">
        <f>'5月'!AO79</f>
        <v>0</v>
      </c>
      <c r="M78" s="144">
        <f>'6月（停止あり）'!AM79</f>
        <v>1</v>
      </c>
      <c r="N78" s="89">
        <f>'6月（停止あり）'!AN79</f>
        <v>0</v>
      </c>
      <c r="O78" s="144">
        <f>'7月（停止あり）'!AN79</f>
        <v>0.25806451612903225</v>
      </c>
      <c r="P78" s="89">
        <f>'7月（停止あり）'!AO79</f>
        <v>23</v>
      </c>
      <c r="Q78" s="145">
        <f>'8月（停止あり）'!AN79</f>
        <v>1</v>
      </c>
      <c r="R78" s="146">
        <f>'8月（停止あり）'!AO79</f>
        <v>0</v>
      </c>
      <c r="S78" s="144">
        <f>'9月（停止あり）'!AM79</f>
        <v>1</v>
      </c>
      <c r="T78" s="89">
        <f>'9月（停止あり）'!AN79</f>
        <v>0</v>
      </c>
      <c r="U78" s="147">
        <f>'10月(停止あり）'!AN79</f>
        <v>1</v>
      </c>
      <c r="V78" s="148">
        <f>'10月(停止あり）'!AO79</f>
        <v>0</v>
      </c>
      <c r="W78" s="149">
        <f>'11月（停止あり）'!AM79</f>
        <v>1</v>
      </c>
      <c r="X78" s="150">
        <f>'11月（停止あり）'!AN79</f>
        <v>0</v>
      </c>
      <c r="Y78" s="140">
        <f>'12月'!AN79</f>
        <v>1</v>
      </c>
      <c r="Z78" s="141">
        <f>'12月'!AO79</f>
        <v>0</v>
      </c>
      <c r="AA78" s="140">
        <f>'1月'!AN79</f>
        <v>1</v>
      </c>
      <c r="AB78" s="141">
        <f>'1月'!AO79</f>
        <v>0</v>
      </c>
      <c r="AC78" s="140">
        <f>'2月'!AL79</f>
        <v>1</v>
      </c>
      <c r="AD78" s="141">
        <f>'2月'!AM79</f>
        <v>0</v>
      </c>
      <c r="AE78" s="140" t="str">
        <f>'3月'!AN79</f>
        <v/>
      </c>
      <c r="AF78" s="141">
        <f>'3月'!AO79</f>
        <v>0</v>
      </c>
      <c r="AG78" s="151">
        <f t="shared" si="4"/>
        <v>0.93698630136986305</v>
      </c>
      <c r="AH78" s="172">
        <f t="shared" si="5"/>
        <v>23</v>
      </c>
    </row>
    <row r="79" spans="2:34" x14ac:dyDescent="0.2">
      <c r="B79" s="13">
        <v>66</v>
      </c>
      <c r="C79" s="345"/>
      <c r="D79" s="362"/>
      <c r="E79" s="345"/>
      <c r="F79" s="238" t="s">
        <v>192</v>
      </c>
      <c r="G79" s="222" t="s">
        <v>193</v>
      </c>
      <c r="H79" s="22" t="s">
        <v>10</v>
      </c>
      <c r="I79" s="143">
        <f>'4月'!AM80</f>
        <v>1</v>
      </c>
      <c r="J79" s="89">
        <f>'4月'!AN80</f>
        <v>0</v>
      </c>
      <c r="K79" s="144" t="str">
        <f>'5月'!AN80</f>
        <v/>
      </c>
      <c r="L79" s="89">
        <f>'5月'!AO80</f>
        <v>0</v>
      </c>
      <c r="M79" s="144">
        <f>'6月（停止あり）'!AM80</f>
        <v>1</v>
      </c>
      <c r="N79" s="89">
        <f>'6月（停止あり）'!AN80</f>
        <v>0</v>
      </c>
      <c r="O79" s="144">
        <f>'7月（停止あり）'!AN80</f>
        <v>1</v>
      </c>
      <c r="P79" s="89">
        <f>'7月（停止あり）'!AO80</f>
        <v>0</v>
      </c>
      <c r="Q79" s="145">
        <f>'8月（停止あり）'!AN80</f>
        <v>1</v>
      </c>
      <c r="R79" s="146">
        <f>'8月（停止あり）'!AO80</f>
        <v>0</v>
      </c>
      <c r="S79" s="144">
        <f>'9月（停止あり）'!AM80</f>
        <v>1</v>
      </c>
      <c r="T79" s="89">
        <f>'9月（停止あり）'!AN80</f>
        <v>0</v>
      </c>
      <c r="U79" s="147">
        <f>'10月(停止あり）'!AN80</f>
        <v>1</v>
      </c>
      <c r="V79" s="148">
        <f>'10月(停止あり）'!AO80</f>
        <v>0</v>
      </c>
      <c r="W79" s="149">
        <f>'11月（停止あり）'!AM80</f>
        <v>1</v>
      </c>
      <c r="X79" s="150">
        <f>'11月（停止あり）'!AN80</f>
        <v>0</v>
      </c>
      <c r="Y79" s="140">
        <f>'12月'!AN80</f>
        <v>1</v>
      </c>
      <c r="Z79" s="141">
        <f>'12月'!AO80</f>
        <v>0</v>
      </c>
      <c r="AA79" s="140">
        <f>'1月'!AN80</f>
        <v>1</v>
      </c>
      <c r="AB79" s="141">
        <f>'1月'!AO80</f>
        <v>0</v>
      </c>
      <c r="AC79" s="140">
        <f>'2月'!AL80</f>
        <v>1</v>
      </c>
      <c r="AD79" s="141">
        <f>'2月'!AM80</f>
        <v>0</v>
      </c>
      <c r="AE79" s="140" t="str">
        <f>'3月'!AN80</f>
        <v/>
      </c>
      <c r="AF79" s="141">
        <f>'3月'!AO80</f>
        <v>0</v>
      </c>
      <c r="AG79" s="151">
        <f t="shared" si="4"/>
        <v>1</v>
      </c>
      <c r="AH79" s="172">
        <f t="shared" si="5"/>
        <v>0</v>
      </c>
    </row>
    <row r="80" spans="2:34" x14ac:dyDescent="0.2">
      <c r="B80" s="13">
        <v>67</v>
      </c>
      <c r="C80" s="345"/>
      <c r="D80" s="362"/>
      <c r="E80" s="345"/>
      <c r="F80" s="238" t="s">
        <v>195</v>
      </c>
      <c r="G80" s="222" t="s">
        <v>196</v>
      </c>
      <c r="H80" s="22" t="s">
        <v>10</v>
      </c>
      <c r="I80" s="143">
        <f>'4月'!AM81</f>
        <v>1</v>
      </c>
      <c r="J80" s="89">
        <f>'4月'!AN81</f>
        <v>0</v>
      </c>
      <c r="K80" s="144" t="str">
        <f>'5月'!AN81</f>
        <v/>
      </c>
      <c r="L80" s="89">
        <f>'5月'!AO81</f>
        <v>0</v>
      </c>
      <c r="M80" s="144">
        <f>'6月（停止あり）'!AM81</f>
        <v>1</v>
      </c>
      <c r="N80" s="89">
        <f>'6月（停止あり）'!AN81</f>
        <v>0</v>
      </c>
      <c r="O80" s="144">
        <f>'7月（停止あり）'!AN81</f>
        <v>1</v>
      </c>
      <c r="P80" s="89">
        <f>'7月（停止あり）'!AO81</f>
        <v>0</v>
      </c>
      <c r="Q80" s="145">
        <f>'8月（停止あり）'!AN81</f>
        <v>1</v>
      </c>
      <c r="R80" s="146">
        <f>'8月（停止あり）'!AO81</f>
        <v>0</v>
      </c>
      <c r="S80" s="144">
        <f>'9月（停止あり）'!AM81</f>
        <v>1</v>
      </c>
      <c r="T80" s="89">
        <f>'9月（停止あり）'!AN81</f>
        <v>0</v>
      </c>
      <c r="U80" s="147">
        <f>'10月(停止あり）'!AN81</f>
        <v>1</v>
      </c>
      <c r="V80" s="148">
        <f>'10月(停止あり）'!AO81</f>
        <v>0</v>
      </c>
      <c r="W80" s="149">
        <f>'11月（停止あり）'!AM81</f>
        <v>1</v>
      </c>
      <c r="X80" s="150">
        <f>'11月（停止あり）'!AN81</f>
        <v>0</v>
      </c>
      <c r="Y80" s="140">
        <f>'12月'!AN81</f>
        <v>1</v>
      </c>
      <c r="Z80" s="141">
        <f>'12月'!AO81</f>
        <v>0</v>
      </c>
      <c r="AA80" s="140">
        <f>'1月'!AN81</f>
        <v>1</v>
      </c>
      <c r="AB80" s="141">
        <f>'1月'!AO81</f>
        <v>0</v>
      </c>
      <c r="AC80" s="140">
        <f>'2月'!AL81</f>
        <v>1</v>
      </c>
      <c r="AD80" s="141">
        <f>'2月'!AM81</f>
        <v>0</v>
      </c>
      <c r="AE80" s="140" t="str">
        <f>'3月'!AN81</f>
        <v/>
      </c>
      <c r="AF80" s="141">
        <f>'3月'!AO81</f>
        <v>0</v>
      </c>
      <c r="AG80" s="151">
        <f t="shared" si="4"/>
        <v>1</v>
      </c>
      <c r="AH80" s="172">
        <f t="shared" si="5"/>
        <v>0</v>
      </c>
    </row>
    <row r="81" spans="2:34" x14ac:dyDescent="0.2">
      <c r="B81" s="13">
        <v>68</v>
      </c>
      <c r="C81" s="345"/>
      <c r="D81" s="362"/>
      <c r="E81" s="345"/>
      <c r="F81" s="238" t="s">
        <v>198</v>
      </c>
      <c r="G81" s="222" t="s">
        <v>199</v>
      </c>
      <c r="H81" s="22" t="s">
        <v>10</v>
      </c>
      <c r="I81" s="143">
        <f>'4月'!AM82</f>
        <v>1</v>
      </c>
      <c r="J81" s="89">
        <f>'4月'!AN82</f>
        <v>0</v>
      </c>
      <c r="K81" s="144" t="str">
        <f>'5月'!AN82</f>
        <v/>
      </c>
      <c r="L81" s="89">
        <f>'5月'!AO82</f>
        <v>0</v>
      </c>
      <c r="M81" s="144">
        <f>'6月（停止あり）'!AM82</f>
        <v>1</v>
      </c>
      <c r="N81" s="89">
        <f>'6月（停止あり）'!AN82</f>
        <v>0</v>
      </c>
      <c r="O81" s="144">
        <f>'7月（停止あり）'!AN82</f>
        <v>0.25806451612903225</v>
      </c>
      <c r="P81" s="89">
        <f>'7月（停止あり）'!AO82</f>
        <v>23</v>
      </c>
      <c r="Q81" s="145">
        <f>'8月（停止あり）'!AN82</f>
        <v>0</v>
      </c>
      <c r="R81" s="146">
        <f>'8月（停止あり）'!AO82</f>
        <v>31</v>
      </c>
      <c r="S81" s="144">
        <f>'9月（停止あり）'!AM82</f>
        <v>0</v>
      </c>
      <c r="T81" s="89">
        <f>'9月（停止あり）'!AN82</f>
        <v>30</v>
      </c>
      <c r="U81" s="147">
        <f>'10月(停止あり）'!AN82</f>
        <v>1</v>
      </c>
      <c r="V81" s="148">
        <f>'10月(停止あり）'!AO82</f>
        <v>0</v>
      </c>
      <c r="W81" s="149">
        <f>'11月（停止あり）'!AM82</f>
        <v>1</v>
      </c>
      <c r="X81" s="150">
        <f>'11月（停止あり）'!AN82</f>
        <v>0</v>
      </c>
      <c r="Y81" s="140">
        <f>'12月'!AN82</f>
        <v>1</v>
      </c>
      <c r="Z81" s="141">
        <f>'12月'!AO82</f>
        <v>0</v>
      </c>
      <c r="AA81" s="140">
        <f>'1月'!AN82</f>
        <v>1</v>
      </c>
      <c r="AB81" s="141">
        <f>'1月'!AO82</f>
        <v>0</v>
      </c>
      <c r="AC81" s="140">
        <f>'2月'!AL82</f>
        <v>1</v>
      </c>
      <c r="AD81" s="141">
        <f>'2月'!AM82</f>
        <v>0</v>
      </c>
      <c r="AE81" s="140" t="str">
        <f>'3月'!AN82</f>
        <v/>
      </c>
      <c r="AF81" s="141">
        <f>'3月'!AO82</f>
        <v>0</v>
      </c>
      <c r="AG81" s="151">
        <f t="shared" si="4"/>
        <v>0.76986301369863019</v>
      </c>
      <c r="AH81" s="172">
        <f t="shared" si="5"/>
        <v>84</v>
      </c>
    </row>
    <row r="82" spans="2:34" x14ac:dyDescent="0.2">
      <c r="B82" s="13">
        <v>69</v>
      </c>
      <c r="C82" s="345"/>
      <c r="D82" s="362"/>
      <c r="E82" s="345"/>
      <c r="F82" s="238" t="s">
        <v>200</v>
      </c>
      <c r="G82" s="222" t="s">
        <v>199</v>
      </c>
      <c r="H82" s="22" t="s">
        <v>10</v>
      </c>
      <c r="I82" s="143">
        <f>'4月'!AM83</f>
        <v>1</v>
      </c>
      <c r="J82" s="89">
        <f>'4月'!AN83</f>
        <v>0</v>
      </c>
      <c r="K82" s="144" t="str">
        <f>'5月'!AN83</f>
        <v/>
      </c>
      <c r="L82" s="89">
        <f>'5月'!AO83</f>
        <v>0</v>
      </c>
      <c r="M82" s="144">
        <f>'6月（停止あり）'!AM83</f>
        <v>1</v>
      </c>
      <c r="N82" s="89">
        <f>'6月（停止あり）'!AN83</f>
        <v>0</v>
      </c>
      <c r="O82" s="144">
        <f>'7月（停止あり）'!AN83</f>
        <v>0</v>
      </c>
      <c r="P82" s="89">
        <f>'7月（停止あり）'!AO83</f>
        <v>31</v>
      </c>
      <c r="Q82" s="145">
        <f>'8月（停止あり）'!AN83</f>
        <v>0</v>
      </c>
      <c r="R82" s="146">
        <f>'8月（停止あり）'!AO83</f>
        <v>31</v>
      </c>
      <c r="S82" s="144">
        <f>'9月（停止あり）'!AM83</f>
        <v>0</v>
      </c>
      <c r="T82" s="89">
        <f>'9月（停止あり）'!AN83</f>
        <v>30</v>
      </c>
      <c r="U82" s="147">
        <f>'10月(停止あり）'!AN83</f>
        <v>1</v>
      </c>
      <c r="V82" s="148">
        <f>'10月(停止あり）'!AO83</f>
        <v>0</v>
      </c>
      <c r="W82" s="149">
        <f>'11月（停止あり）'!AM83</f>
        <v>1</v>
      </c>
      <c r="X82" s="150">
        <f>'11月（停止あり）'!AN83</f>
        <v>0</v>
      </c>
      <c r="Y82" s="140">
        <f>'12月'!AN83</f>
        <v>1</v>
      </c>
      <c r="Z82" s="141">
        <f>'12月'!AO83</f>
        <v>0</v>
      </c>
      <c r="AA82" s="140">
        <f>'1月'!AN83</f>
        <v>1</v>
      </c>
      <c r="AB82" s="141">
        <f>'1月'!AO83</f>
        <v>0</v>
      </c>
      <c r="AC82" s="140">
        <f>'2月'!AL83</f>
        <v>1</v>
      </c>
      <c r="AD82" s="141">
        <f>'2月'!AM83</f>
        <v>0</v>
      </c>
      <c r="AE82" s="140" t="str">
        <f>'3月'!AN83</f>
        <v/>
      </c>
      <c r="AF82" s="141">
        <f>'3月'!AO83</f>
        <v>0</v>
      </c>
      <c r="AG82" s="151">
        <f t="shared" si="4"/>
        <v>0.74794520547945198</v>
      </c>
      <c r="AH82" s="172">
        <f t="shared" si="5"/>
        <v>92</v>
      </c>
    </row>
    <row r="83" spans="2:34" x14ac:dyDescent="0.2">
      <c r="B83" s="13">
        <v>70</v>
      </c>
      <c r="C83" s="345"/>
      <c r="D83" s="362"/>
      <c r="E83" s="345"/>
      <c r="F83" s="238" t="s">
        <v>201</v>
      </c>
      <c r="G83" s="222" t="s">
        <v>202</v>
      </c>
      <c r="H83" s="22" t="s">
        <v>10</v>
      </c>
      <c r="I83" s="143">
        <f>'4月'!AM84</f>
        <v>1</v>
      </c>
      <c r="J83" s="89">
        <f>'4月'!AN84</f>
        <v>0</v>
      </c>
      <c r="K83" s="144" t="str">
        <f>'5月'!AN84</f>
        <v/>
      </c>
      <c r="L83" s="89">
        <f>'5月'!AO84</f>
        <v>0</v>
      </c>
      <c r="M83" s="144">
        <f>'6月（停止あり）'!AM84</f>
        <v>1</v>
      </c>
      <c r="N83" s="89">
        <f>'6月（停止あり）'!AN84</f>
        <v>0</v>
      </c>
      <c r="O83" s="144">
        <f>'7月（停止あり）'!AN84</f>
        <v>0</v>
      </c>
      <c r="P83" s="89">
        <f>'7月（停止あり）'!AO84</f>
        <v>31</v>
      </c>
      <c r="Q83" s="145">
        <f>'8月（停止あり）'!AN84</f>
        <v>0</v>
      </c>
      <c r="R83" s="146">
        <f>'8月（停止あり）'!AO84</f>
        <v>31</v>
      </c>
      <c r="S83" s="144">
        <f>'9月（停止あり）'!AM84</f>
        <v>0</v>
      </c>
      <c r="T83" s="89">
        <f>'9月（停止あり）'!AN84</f>
        <v>30</v>
      </c>
      <c r="U83" s="147">
        <f>'10月(停止あり）'!AN84</f>
        <v>1</v>
      </c>
      <c r="V83" s="148">
        <f>'10月(停止あり）'!AO84</f>
        <v>0</v>
      </c>
      <c r="W83" s="149">
        <f>'11月（停止あり）'!AM84</f>
        <v>1</v>
      </c>
      <c r="X83" s="150">
        <f>'11月（停止あり）'!AN84</f>
        <v>0</v>
      </c>
      <c r="Y83" s="140">
        <f>'12月'!AN84</f>
        <v>1</v>
      </c>
      <c r="Z83" s="141">
        <f>'12月'!AO84</f>
        <v>0</v>
      </c>
      <c r="AA83" s="140">
        <f>'1月'!AN84</f>
        <v>1</v>
      </c>
      <c r="AB83" s="141">
        <f>'1月'!AO84</f>
        <v>0</v>
      </c>
      <c r="AC83" s="140">
        <f>'2月'!AL84</f>
        <v>1</v>
      </c>
      <c r="AD83" s="141">
        <f>'2月'!AM84</f>
        <v>0</v>
      </c>
      <c r="AE83" s="140" t="str">
        <f>'3月'!AN84</f>
        <v/>
      </c>
      <c r="AF83" s="141">
        <f>'3月'!AO84</f>
        <v>0</v>
      </c>
      <c r="AG83" s="151">
        <f t="shared" si="4"/>
        <v>0.74794520547945198</v>
      </c>
      <c r="AH83" s="172">
        <f t="shared" si="5"/>
        <v>92</v>
      </c>
    </row>
    <row r="84" spans="2:34" x14ac:dyDescent="0.2">
      <c r="B84" s="13">
        <v>71</v>
      </c>
      <c r="C84" s="345"/>
      <c r="D84" s="362"/>
      <c r="E84" s="345"/>
      <c r="F84" s="238" t="s">
        <v>203</v>
      </c>
      <c r="G84" s="222" t="s">
        <v>204</v>
      </c>
      <c r="H84" s="22" t="s">
        <v>30</v>
      </c>
      <c r="I84" s="143">
        <f>'4月'!AM85</f>
        <v>1</v>
      </c>
      <c r="J84" s="89">
        <f>'4月'!AN85</f>
        <v>0</v>
      </c>
      <c r="K84" s="144" t="str">
        <f>'5月'!AN85</f>
        <v/>
      </c>
      <c r="L84" s="89">
        <f>'5月'!AO85</f>
        <v>0</v>
      </c>
      <c r="M84" s="144">
        <f>'6月（停止あり）'!AM85</f>
        <v>1</v>
      </c>
      <c r="N84" s="89">
        <f>'6月（停止あり）'!AN85</f>
        <v>0</v>
      </c>
      <c r="O84" s="144">
        <f>'7月（停止あり）'!AN85</f>
        <v>0</v>
      </c>
      <c r="P84" s="89">
        <f>'7月（停止あり）'!AO85</f>
        <v>31</v>
      </c>
      <c r="Q84" s="145">
        <f>'8月（停止あり）'!AN85</f>
        <v>0</v>
      </c>
      <c r="R84" s="146">
        <f>'8月（停止あり）'!AO85</f>
        <v>31</v>
      </c>
      <c r="S84" s="144">
        <f>'9月（停止あり）'!AM85</f>
        <v>0</v>
      </c>
      <c r="T84" s="89">
        <f>'9月（停止あり）'!AN85</f>
        <v>30</v>
      </c>
      <c r="U84" s="147">
        <f>'10月(停止あり）'!AN85</f>
        <v>1</v>
      </c>
      <c r="V84" s="148">
        <f>'10月(停止あり）'!AO85</f>
        <v>0</v>
      </c>
      <c r="W84" s="149">
        <f>'11月（停止あり）'!AM85</f>
        <v>1</v>
      </c>
      <c r="X84" s="150">
        <f>'11月（停止あり）'!AN85</f>
        <v>0</v>
      </c>
      <c r="Y84" s="140">
        <f>'12月'!AN85</f>
        <v>1</v>
      </c>
      <c r="Z84" s="141">
        <f>'12月'!AO85</f>
        <v>0</v>
      </c>
      <c r="AA84" s="140">
        <f>'1月'!AN85</f>
        <v>1</v>
      </c>
      <c r="AB84" s="141">
        <f>'1月'!AO85</f>
        <v>0</v>
      </c>
      <c r="AC84" s="140">
        <f>'2月'!AL85</f>
        <v>1</v>
      </c>
      <c r="AD84" s="141">
        <f>'2月'!AM85</f>
        <v>0</v>
      </c>
      <c r="AE84" s="140" t="str">
        <f>'3月'!AN85</f>
        <v/>
      </c>
      <c r="AF84" s="141">
        <f>'3月'!AO85</f>
        <v>0</v>
      </c>
      <c r="AG84" s="151">
        <f t="shared" si="4"/>
        <v>0.74794520547945198</v>
      </c>
      <c r="AH84" s="172">
        <f t="shared" si="5"/>
        <v>92</v>
      </c>
    </row>
    <row r="85" spans="2:34" x14ac:dyDescent="0.2">
      <c r="B85" s="13">
        <v>72</v>
      </c>
      <c r="C85" s="345"/>
      <c r="D85" s="362"/>
      <c r="E85" s="345"/>
      <c r="F85" s="238" t="s">
        <v>206</v>
      </c>
      <c r="G85" s="222" t="s">
        <v>207</v>
      </c>
      <c r="H85" s="22" t="s">
        <v>30</v>
      </c>
      <c r="I85" s="143">
        <f>'4月'!AM86</f>
        <v>1</v>
      </c>
      <c r="J85" s="89">
        <f>'4月'!AN86</f>
        <v>0</v>
      </c>
      <c r="K85" s="144" t="str">
        <f>'5月'!AN86</f>
        <v/>
      </c>
      <c r="L85" s="89">
        <f>'5月'!AO86</f>
        <v>0</v>
      </c>
      <c r="M85" s="144">
        <f>'6月（停止あり）'!AM86</f>
        <v>1</v>
      </c>
      <c r="N85" s="89">
        <f>'6月（停止あり）'!AN86</f>
        <v>0</v>
      </c>
      <c r="O85" s="144">
        <f>'7月（停止あり）'!AN86</f>
        <v>0</v>
      </c>
      <c r="P85" s="89">
        <f>'7月（停止あり）'!AO86</f>
        <v>31</v>
      </c>
      <c r="Q85" s="145">
        <f>'8月（停止あり）'!AN86</f>
        <v>0</v>
      </c>
      <c r="R85" s="146">
        <f>'8月（停止あり）'!AO86</f>
        <v>31</v>
      </c>
      <c r="S85" s="144">
        <f>'9月（停止あり）'!AM86</f>
        <v>0</v>
      </c>
      <c r="T85" s="89">
        <f>'9月（停止あり）'!AN86</f>
        <v>30</v>
      </c>
      <c r="U85" s="147">
        <f>'10月(停止あり）'!AN86</f>
        <v>1</v>
      </c>
      <c r="V85" s="148">
        <f>'10月(停止あり）'!AO86</f>
        <v>0</v>
      </c>
      <c r="W85" s="149">
        <f>'11月（停止あり）'!AM86</f>
        <v>1</v>
      </c>
      <c r="X85" s="150">
        <f>'11月（停止あり）'!AN86</f>
        <v>0</v>
      </c>
      <c r="Y85" s="140">
        <f>'12月'!AN86</f>
        <v>1</v>
      </c>
      <c r="Z85" s="141">
        <f>'12月'!AO86</f>
        <v>0</v>
      </c>
      <c r="AA85" s="140">
        <f>'1月'!AN86</f>
        <v>1</v>
      </c>
      <c r="AB85" s="141">
        <f>'1月'!AO86</f>
        <v>0</v>
      </c>
      <c r="AC85" s="140">
        <f>'2月'!AL86</f>
        <v>1</v>
      </c>
      <c r="AD85" s="141">
        <f>'2月'!AM86</f>
        <v>0</v>
      </c>
      <c r="AE85" s="140" t="str">
        <f>'3月'!AN86</f>
        <v/>
      </c>
      <c r="AF85" s="141">
        <f>'3月'!AO86</f>
        <v>0</v>
      </c>
      <c r="AG85" s="151">
        <f t="shared" si="4"/>
        <v>0.74794520547945198</v>
      </c>
      <c r="AH85" s="172">
        <f t="shared" si="5"/>
        <v>92</v>
      </c>
    </row>
    <row r="86" spans="2:34" x14ac:dyDescent="0.2">
      <c r="B86" s="13">
        <v>73</v>
      </c>
      <c r="C86" s="345"/>
      <c r="D86" s="362"/>
      <c r="E86" s="345"/>
      <c r="F86" s="238" t="s">
        <v>209</v>
      </c>
      <c r="G86" s="222" t="s">
        <v>210</v>
      </c>
      <c r="H86" s="22" t="s">
        <v>30</v>
      </c>
      <c r="I86" s="143">
        <f>'4月'!AM87</f>
        <v>1</v>
      </c>
      <c r="J86" s="89">
        <f>'4月'!AN87</f>
        <v>0</v>
      </c>
      <c r="K86" s="144" t="str">
        <f>'5月'!AN87</f>
        <v/>
      </c>
      <c r="L86" s="89">
        <f>'5月'!AO87</f>
        <v>0</v>
      </c>
      <c r="M86" s="144">
        <f>'6月（停止あり）'!AM87</f>
        <v>1</v>
      </c>
      <c r="N86" s="89">
        <f>'6月（停止あり）'!AN87</f>
        <v>0</v>
      </c>
      <c r="O86" s="144">
        <f>'7月（停止あり）'!AN87</f>
        <v>0</v>
      </c>
      <c r="P86" s="89">
        <f>'7月（停止あり）'!AO87</f>
        <v>31</v>
      </c>
      <c r="Q86" s="145">
        <f>'8月（停止あり）'!AN87</f>
        <v>0</v>
      </c>
      <c r="R86" s="146">
        <f>'8月（停止あり）'!AO87</f>
        <v>31</v>
      </c>
      <c r="S86" s="144">
        <f>'9月（停止あり）'!AM87</f>
        <v>0</v>
      </c>
      <c r="T86" s="89">
        <f>'9月（停止あり）'!AN87</f>
        <v>30</v>
      </c>
      <c r="U86" s="147">
        <f>'10月(停止あり）'!AN87</f>
        <v>1</v>
      </c>
      <c r="V86" s="148">
        <f>'10月(停止あり）'!AO87</f>
        <v>0</v>
      </c>
      <c r="W86" s="149">
        <f>'11月（停止あり）'!AM87</f>
        <v>1</v>
      </c>
      <c r="X86" s="150">
        <f>'11月（停止あり）'!AN87</f>
        <v>0</v>
      </c>
      <c r="Y86" s="140">
        <f>'12月'!AN87</f>
        <v>1</v>
      </c>
      <c r="Z86" s="141">
        <f>'12月'!AO87</f>
        <v>0</v>
      </c>
      <c r="AA86" s="140">
        <f>'1月'!AN87</f>
        <v>1</v>
      </c>
      <c r="AB86" s="141">
        <f>'1月'!AO87</f>
        <v>0</v>
      </c>
      <c r="AC86" s="140">
        <f>'2月'!AL87</f>
        <v>1</v>
      </c>
      <c r="AD86" s="141">
        <f>'2月'!AM87</f>
        <v>0</v>
      </c>
      <c r="AE86" s="140" t="str">
        <f>'3月'!AN87</f>
        <v/>
      </c>
      <c r="AF86" s="141">
        <f>'3月'!AO87</f>
        <v>0</v>
      </c>
      <c r="AG86" s="151">
        <f t="shared" si="4"/>
        <v>0.74794520547945198</v>
      </c>
      <c r="AH86" s="172">
        <f t="shared" si="5"/>
        <v>92</v>
      </c>
    </row>
    <row r="87" spans="2:34" x14ac:dyDescent="0.2">
      <c r="B87" s="13">
        <v>74</v>
      </c>
      <c r="C87" s="345"/>
      <c r="D87" s="362"/>
      <c r="E87" s="345"/>
      <c r="F87" s="238" t="s">
        <v>212</v>
      </c>
      <c r="G87" s="222" t="s">
        <v>213</v>
      </c>
      <c r="H87" s="22" t="s">
        <v>30</v>
      </c>
      <c r="I87" s="143">
        <f>'4月'!AM88</f>
        <v>1</v>
      </c>
      <c r="J87" s="89">
        <f>'4月'!AN88</f>
        <v>0</v>
      </c>
      <c r="K87" s="144" t="str">
        <f>'5月'!AN88</f>
        <v/>
      </c>
      <c r="L87" s="89">
        <f>'5月'!AO88</f>
        <v>0</v>
      </c>
      <c r="M87" s="144">
        <f>'6月（停止あり）'!AM88</f>
        <v>1</v>
      </c>
      <c r="N87" s="89">
        <f>'6月（停止あり）'!AN88</f>
        <v>0</v>
      </c>
      <c r="O87" s="144">
        <f>'7月（停止あり）'!AN88</f>
        <v>0</v>
      </c>
      <c r="P87" s="89">
        <f>'7月（停止あり）'!AO88</f>
        <v>31</v>
      </c>
      <c r="Q87" s="145">
        <f>'8月（停止あり）'!AN88</f>
        <v>0</v>
      </c>
      <c r="R87" s="146">
        <f>'8月（停止あり）'!AO88</f>
        <v>31</v>
      </c>
      <c r="S87" s="144">
        <f>'9月（停止あり）'!AM88</f>
        <v>0</v>
      </c>
      <c r="T87" s="89">
        <f>'9月（停止あり）'!AN88</f>
        <v>30</v>
      </c>
      <c r="U87" s="147">
        <f>'10月(停止あり）'!AN88</f>
        <v>1</v>
      </c>
      <c r="V87" s="148">
        <f>'10月(停止あり）'!AO88</f>
        <v>0</v>
      </c>
      <c r="W87" s="149">
        <f>'11月（停止あり）'!AM88</f>
        <v>1</v>
      </c>
      <c r="X87" s="150">
        <f>'11月（停止あり）'!AN88</f>
        <v>0</v>
      </c>
      <c r="Y87" s="140">
        <f>'12月'!AN88</f>
        <v>1</v>
      </c>
      <c r="Z87" s="141">
        <f>'12月'!AO88</f>
        <v>0</v>
      </c>
      <c r="AA87" s="140">
        <f>'1月'!AN88</f>
        <v>1</v>
      </c>
      <c r="AB87" s="141">
        <f>'1月'!AO88</f>
        <v>0</v>
      </c>
      <c r="AC87" s="140">
        <f>'2月'!AL88</f>
        <v>1</v>
      </c>
      <c r="AD87" s="141">
        <f>'2月'!AM88</f>
        <v>0</v>
      </c>
      <c r="AE87" s="140" t="str">
        <f>'3月'!AN88</f>
        <v/>
      </c>
      <c r="AF87" s="141">
        <f>'3月'!AO88</f>
        <v>0</v>
      </c>
      <c r="AG87" s="151">
        <f t="shared" si="4"/>
        <v>0.74794520547945198</v>
      </c>
      <c r="AH87" s="172">
        <f t="shared" si="5"/>
        <v>92</v>
      </c>
    </row>
    <row r="88" spans="2:34" x14ac:dyDescent="0.2">
      <c r="B88" s="13">
        <v>75</v>
      </c>
      <c r="C88" s="345"/>
      <c r="D88" s="362"/>
      <c r="E88" s="345"/>
      <c r="F88" s="238" t="s">
        <v>215</v>
      </c>
      <c r="G88" s="222" t="s">
        <v>202</v>
      </c>
      <c r="H88" s="22" t="s">
        <v>30</v>
      </c>
      <c r="I88" s="143">
        <f>'4月'!AM89</f>
        <v>1</v>
      </c>
      <c r="J88" s="89">
        <f>'4月'!AN89</f>
        <v>0</v>
      </c>
      <c r="K88" s="144" t="str">
        <f>'5月'!AN89</f>
        <v/>
      </c>
      <c r="L88" s="89">
        <f>'5月'!AO89</f>
        <v>0</v>
      </c>
      <c r="M88" s="144">
        <f>'6月（停止あり）'!AM89</f>
        <v>1</v>
      </c>
      <c r="N88" s="89">
        <f>'6月（停止あり）'!AN89</f>
        <v>0</v>
      </c>
      <c r="O88" s="144">
        <f>'7月（停止あり）'!AN89</f>
        <v>0</v>
      </c>
      <c r="P88" s="89">
        <f>'7月（停止あり）'!AO89</f>
        <v>31</v>
      </c>
      <c r="Q88" s="145">
        <f>'8月（停止あり）'!AN89</f>
        <v>1</v>
      </c>
      <c r="R88" s="146">
        <f>'8月（停止あり）'!AO89</f>
        <v>0</v>
      </c>
      <c r="S88" s="144">
        <f>'9月（停止あり）'!AM89</f>
        <v>1</v>
      </c>
      <c r="T88" s="89">
        <f>'9月（停止あり）'!AN89</f>
        <v>0</v>
      </c>
      <c r="U88" s="147">
        <f>'10月(停止あり）'!AN89</f>
        <v>1</v>
      </c>
      <c r="V88" s="148">
        <f>'10月(停止あり）'!AO89</f>
        <v>0</v>
      </c>
      <c r="W88" s="149">
        <f>'11月（停止あり）'!AM89</f>
        <v>1</v>
      </c>
      <c r="X88" s="150">
        <f>'11月（停止あり）'!AN89</f>
        <v>0</v>
      </c>
      <c r="Y88" s="140">
        <f>'12月'!AN89</f>
        <v>1</v>
      </c>
      <c r="Z88" s="141">
        <f>'12月'!AO89</f>
        <v>0</v>
      </c>
      <c r="AA88" s="140">
        <f>'1月'!AN89</f>
        <v>1</v>
      </c>
      <c r="AB88" s="141">
        <f>'1月'!AO89</f>
        <v>0</v>
      </c>
      <c r="AC88" s="140">
        <f>'2月'!AL89</f>
        <v>1</v>
      </c>
      <c r="AD88" s="141">
        <f>'2月'!AM89</f>
        <v>0</v>
      </c>
      <c r="AE88" s="140" t="str">
        <f>'3月'!AN89</f>
        <v/>
      </c>
      <c r="AF88" s="141">
        <f>'3月'!AO89</f>
        <v>0</v>
      </c>
      <c r="AG88" s="151">
        <f t="shared" si="4"/>
        <v>0.91506849315068495</v>
      </c>
      <c r="AH88" s="172">
        <f t="shared" si="5"/>
        <v>31</v>
      </c>
    </row>
    <row r="89" spans="2:34" x14ac:dyDescent="0.2">
      <c r="B89" s="13">
        <v>76</v>
      </c>
      <c r="C89" s="345"/>
      <c r="D89" s="362"/>
      <c r="E89" s="345"/>
      <c r="F89" s="238" t="s">
        <v>216</v>
      </c>
      <c r="G89" s="222" t="s">
        <v>186</v>
      </c>
      <c r="H89" s="22" t="s">
        <v>61</v>
      </c>
      <c r="I89" s="143">
        <f>'4月'!AM90</f>
        <v>1</v>
      </c>
      <c r="J89" s="89">
        <f>'4月'!AN90</f>
        <v>0</v>
      </c>
      <c r="K89" s="144" t="str">
        <f>'5月'!AN90</f>
        <v/>
      </c>
      <c r="L89" s="89">
        <f>'5月'!AO90</f>
        <v>0</v>
      </c>
      <c r="M89" s="144">
        <f>'6月（停止あり）'!AM90</f>
        <v>1</v>
      </c>
      <c r="N89" s="89">
        <f>'6月（停止あり）'!AN90</f>
        <v>0</v>
      </c>
      <c r="O89" s="144">
        <f>'7月（停止あり）'!AN90</f>
        <v>0.25806451612903225</v>
      </c>
      <c r="P89" s="89">
        <f>'7月（停止あり）'!AO90</f>
        <v>23</v>
      </c>
      <c r="Q89" s="145">
        <f>'8月（停止あり）'!AN90</f>
        <v>1</v>
      </c>
      <c r="R89" s="146">
        <f>'8月（停止あり）'!AO90</f>
        <v>0</v>
      </c>
      <c r="S89" s="144">
        <f>'9月（停止あり）'!AM90</f>
        <v>1</v>
      </c>
      <c r="T89" s="89">
        <f>'9月（停止あり）'!AN90</f>
        <v>0</v>
      </c>
      <c r="U89" s="147">
        <f>'10月(停止あり）'!AN90</f>
        <v>1</v>
      </c>
      <c r="V89" s="148">
        <f>'10月(停止あり）'!AO90</f>
        <v>0</v>
      </c>
      <c r="W89" s="149">
        <f>'11月（停止あり）'!AM90</f>
        <v>1</v>
      </c>
      <c r="X89" s="150">
        <f>'11月（停止あり）'!AN90</f>
        <v>0</v>
      </c>
      <c r="Y89" s="140">
        <f>'12月'!AN90</f>
        <v>1</v>
      </c>
      <c r="Z89" s="141">
        <f>'12月'!AO90</f>
        <v>0</v>
      </c>
      <c r="AA89" s="140">
        <f>'1月'!AN90</f>
        <v>1</v>
      </c>
      <c r="AB89" s="141">
        <f>'1月'!AO90</f>
        <v>0</v>
      </c>
      <c r="AC89" s="140">
        <f>'2月'!AL90</f>
        <v>1</v>
      </c>
      <c r="AD89" s="141">
        <f>'2月'!AM90</f>
        <v>0</v>
      </c>
      <c r="AE89" s="140" t="str">
        <f>'3月'!AN90</f>
        <v/>
      </c>
      <c r="AF89" s="141">
        <f>'3月'!AO90</f>
        <v>0</v>
      </c>
      <c r="AG89" s="151">
        <f t="shared" si="4"/>
        <v>0.93698630136986305</v>
      </c>
      <c r="AH89" s="172">
        <f t="shared" si="5"/>
        <v>23</v>
      </c>
    </row>
    <row r="90" spans="2:34" x14ac:dyDescent="0.2">
      <c r="B90" s="13">
        <v>77</v>
      </c>
      <c r="C90" s="345"/>
      <c r="D90" s="362"/>
      <c r="E90" s="345"/>
      <c r="F90" s="238" t="s">
        <v>219</v>
      </c>
      <c r="G90" s="222" t="s">
        <v>186</v>
      </c>
      <c r="H90" s="22" t="s">
        <v>61</v>
      </c>
      <c r="I90" s="143">
        <f>'4月'!AM91</f>
        <v>1</v>
      </c>
      <c r="J90" s="89">
        <f>'4月'!AN91</f>
        <v>0</v>
      </c>
      <c r="K90" s="144" t="str">
        <f>'5月'!AN91</f>
        <v/>
      </c>
      <c r="L90" s="89">
        <f>'5月'!AO91</f>
        <v>0</v>
      </c>
      <c r="M90" s="144">
        <f>'6月（停止あり）'!AM91</f>
        <v>1</v>
      </c>
      <c r="N90" s="89">
        <f>'6月（停止あり）'!AN91</f>
        <v>0</v>
      </c>
      <c r="O90" s="144">
        <f>'7月（停止あり）'!AN91</f>
        <v>0.25806451612903225</v>
      </c>
      <c r="P90" s="89">
        <f>'7月（停止あり）'!AO91</f>
        <v>23</v>
      </c>
      <c r="Q90" s="145">
        <f>'8月（停止あり）'!AN91</f>
        <v>1</v>
      </c>
      <c r="R90" s="146">
        <f>'8月（停止あり）'!AO91</f>
        <v>0</v>
      </c>
      <c r="S90" s="144">
        <f>'9月（停止あり）'!AM91</f>
        <v>1</v>
      </c>
      <c r="T90" s="89">
        <f>'9月（停止あり）'!AN91</f>
        <v>0</v>
      </c>
      <c r="U90" s="147">
        <f>'10月(停止あり）'!AN91</f>
        <v>1</v>
      </c>
      <c r="V90" s="148">
        <f>'10月(停止あり）'!AO91</f>
        <v>0</v>
      </c>
      <c r="W90" s="149">
        <f>'11月（停止あり）'!AM91</f>
        <v>1</v>
      </c>
      <c r="X90" s="150">
        <f>'11月（停止あり）'!AN91</f>
        <v>0</v>
      </c>
      <c r="Y90" s="140">
        <f>'12月'!AN91</f>
        <v>1</v>
      </c>
      <c r="Z90" s="141">
        <f>'12月'!AO91</f>
        <v>0</v>
      </c>
      <c r="AA90" s="140">
        <f>'1月'!AN91</f>
        <v>1</v>
      </c>
      <c r="AB90" s="141">
        <f>'1月'!AO91</f>
        <v>0</v>
      </c>
      <c r="AC90" s="140">
        <f>'2月'!AL91</f>
        <v>1</v>
      </c>
      <c r="AD90" s="141">
        <f>'2月'!AM91</f>
        <v>0</v>
      </c>
      <c r="AE90" s="140" t="str">
        <f>'3月'!AN91</f>
        <v/>
      </c>
      <c r="AF90" s="141">
        <f>'3月'!AO91</f>
        <v>0</v>
      </c>
      <c r="AG90" s="151">
        <f t="shared" si="4"/>
        <v>0.93698630136986305</v>
      </c>
      <c r="AH90" s="172">
        <f t="shared" si="5"/>
        <v>23</v>
      </c>
    </row>
    <row r="91" spans="2:34" ht="13.8" thickBot="1" x14ac:dyDescent="0.25">
      <c r="B91" s="13">
        <v>78</v>
      </c>
      <c r="C91" s="345"/>
      <c r="D91" s="362"/>
      <c r="E91" s="345"/>
      <c r="F91" s="239" t="s">
        <v>220</v>
      </c>
      <c r="G91" s="233" t="s">
        <v>186</v>
      </c>
      <c r="H91" s="16" t="s">
        <v>61</v>
      </c>
      <c r="I91" s="143">
        <f>'4月'!AM92</f>
        <v>1</v>
      </c>
      <c r="J91" s="89">
        <f>'4月'!AN92</f>
        <v>0</v>
      </c>
      <c r="K91" s="152" t="str">
        <f>'5月'!AN92</f>
        <v/>
      </c>
      <c r="L91" s="92">
        <f>'5月'!AO92</f>
        <v>0</v>
      </c>
      <c r="M91" s="152">
        <f>'6月（停止あり）'!AM92</f>
        <v>1</v>
      </c>
      <c r="N91" s="92">
        <f>'6月（停止あり）'!AN92</f>
        <v>0</v>
      </c>
      <c r="O91" s="144">
        <f>'7月（停止あり）'!AN92</f>
        <v>0.25806451612903225</v>
      </c>
      <c r="P91" s="89">
        <f>'7月（停止あり）'!AO92</f>
        <v>23</v>
      </c>
      <c r="Q91" s="145">
        <f>'8月（停止あり）'!AN92</f>
        <v>1</v>
      </c>
      <c r="R91" s="146">
        <f>'8月（停止あり）'!AO92</f>
        <v>0</v>
      </c>
      <c r="S91" s="144">
        <f>'9月（停止あり）'!AM92</f>
        <v>1</v>
      </c>
      <c r="T91" s="89">
        <f>'9月（停止あり）'!AN92</f>
        <v>0</v>
      </c>
      <c r="U91" s="180">
        <f>'10月(停止あり）'!AN92</f>
        <v>1</v>
      </c>
      <c r="V91" s="181">
        <f>'10月(停止あり）'!AO92</f>
        <v>0</v>
      </c>
      <c r="W91" s="149">
        <f>'11月（停止あり）'!AM92</f>
        <v>1</v>
      </c>
      <c r="X91" s="150">
        <f>'11月（停止あり）'!AN92</f>
        <v>0</v>
      </c>
      <c r="Y91" s="140">
        <f>'12月'!AN92</f>
        <v>1</v>
      </c>
      <c r="Z91" s="141">
        <f>'12月'!AO92</f>
        <v>0</v>
      </c>
      <c r="AA91" s="140">
        <f>'1月'!AN92</f>
        <v>1</v>
      </c>
      <c r="AB91" s="141">
        <f>'1月'!AO92</f>
        <v>0</v>
      </c>
      <c r="AC91" s="140">
        <f>'2月'!AL92</f>
        <v>1</v>
      </c>
      <c r="AD91" s="141">
        <f>'2月'!AM92</f>
        <v>0</v>
      </c>
      <c r="AE91" s="140" t="str">
        <f>'3月'!AN92</f>
        <v/>
      </c>
      <c r="AF91" s="141">
        <f>'3月'!AO92</f>
        <v>0</v>
      </c>
      <c r="AG91" s="151">
        <f t="shared" si="4"/>
        <v>0.93698630136986305</v>
      </c>
      <c r="AH91" s="172">
        <f t="shared" si="5"/>
        <v>23</v>
      </c>
    </row>
    <row r="92" spans="2:34" ht="13.8" thickBot="1" x14ac:dyDescent="0.25">
      <c r="B92" s="52"/>
      <c r="C92" s="345"/>
      <c r="D92" s="363"/>
      <c r="E92" s="346"/>
      <c r="F92" s="231" t="s">
        <v>337</v>
      </c>
      <c r="G92" s="232"/>
      <c r="H92" s="43"/>
      <c r="I92" s="158" t="str">
        <f>'4月'!AM93</f>
        <v>100%</v>
      </c>
      <c r="J92" s="93">
        <f>'4月'!AN93</f>
        <v>0</v>
      </c>
      <c r="K92" s="158" t="str">
        <f>'5月'!AN93</f>
        <v>100%</v>
      </c>
      <c r="L92" s="93">
        <f>'5月'!AO93</f>
        <v>0</v>
      </c>
      <c r="M92" s="158" t="str">
        <f>'6月（停止あり）'!AM93</f>
        <v>100%</v>
      </c>
      <c r="N92" s="93">
        <f>'6月（停止あり）'!AN93</f>
        <v>0</v>
      </c>
      <c r="O92" s="158">
        <f>'7月（停止あり）'!AN93</f>
        <v>0.33064516129032256</v>
      </c>
      <c r="P92" s="93">
        <f>'7月（停止あり）'!AO93</f>
        <v>332</v>
      </c>
      <c r="Q92" s="177">
        <f>'8月（停止あり）'!AN93</f>
        <v>0.5625</v>
      </c>
      <c r="R92" s="166">
        <f>'8月（停止あり）'!AO93</f>
        <v>217</v>
      </c>
      <c r="S92" s="162">
        <f>'9月（停止あり）'!AM93</f>
        <v>0.5625</v>
      </c>
      <c r="T92" s="93">
        <f>'9月（停止あり）'!AN93</f>
        <v>210</v>
      </c>
      <c r="U92" s="184" t="str">
        <f>'10月(停止あり）'!AN93</f>
        <v>100%</v>
      </c>
      <c r="V92" s="166">
        <f>'10月(停止あり）'!AO93</f>
        <v>0</v>
      </c>
      <c r="W92" s="165" t="str">
        <f>'11月（停止あり）'!AM93</f>
        <v>100%</v>
      </c>
      <c r="X92" s="166">
        <f>'11月（停止あり）'!AN93</f>
        <v>0</v>
      </c>
      <c r="Y92" s="165" t="str">
        <f>'12月'!AN93</f>
        <v>100%</v>
      </c>
      <c r="Z92" s="166">
        <f>'12月'!AO93</f>
        <v>0</v>
      </c>
      <c r="AA92" s="165" t="str">
        <f>'1月'!AN93</f>
        <v>100%</v>
      </c>
      <c r="AB92" s="166">
        <f>'1月'!AO93</f>
        <v>0</v>
      </c>
      <c r="AC92" s="165" t="str">
        <f>'2月'!AL93</f>
        <v>100%</v>
      </c>
      <c r="AD92" s="166">
        <f>'2月'!AM93</f>
        <v>0</v>
      </c>
      <c r="AE92" s="165" t="str">
        <f>'3月'!AN93</f>
        <v>100%</v>
      </c>
      <c r="AF92" s="166">
        <f>'3月'!AO93</f>
        <v>0</v>
      </c>
      <c r="AG92" s="176">
        <f>IF(AH92=0,1,1-AH92/5840)</f>
        <v>0.87003424657534245</v>
      </c>
      <c r="AH92" s="93">
        <f>SUM(AH76:AH91)</f>
        <v>759</v>
      </c>
    </row>
    <row r="93" spans="2:34" x14ac:dyDescent="0.2">
      <c r="B93" s="13">
        <v>79</v>
      </c>
      <c r="C93" s="345"/>
      <c r="D93" s="361" t="s">
        <v>221</v>
      </c>
      <c r="E93" s="344"/>
      <c r="F93" s="219" t="s">
        <v>222</v>
      </c>
      <c r="G93" s="241" t="s">
        <v>223</v>
      </c>
      <c r="H93" s="30" t="s">
        <v>120</v>
      </c>
      <c r="I93" s="143">
        <f>'4月'!AM94</f>
        <v>1</v>
      </c>
      <c r="J93" s="89">
        <f>'4月'!AN94</f>
        <v>0</v>
      </c>
      <c r="K93" s="135" t="str">
        <f>'5月'!AN94</f>
        <v/>
      </c>
      <c r="L93" s="87">
        <f>'5月'!AO94</f>
        <v>0</v>
      </c>
      <c r="M93" s="143">
        <f>'6月（停止あり）'!AM94</f>
        <v>1</v>
      </c>
      <c r="N93" s="120">
        <f>'6月（停止あり）'!AN94</f>
        <v>0</v>
      </c>
      <c r="O93" s="144">
        <f>'7月（停止あり）'!AN94</f>
        <v>1</v>
      </c>
      <c r="P93" s="89">
        <f>'7月（停止あり）'!AO94</f>
        <v>0</v>
      </c>
      <c r="Q93" s="145">
        <f>'8月（停止あり）'!AN94</f>
        <v>1</v>
      </c>
      <c r="R93" s="146">
        <f>'8月（停止あり）'!AO94</f>
        <v>0</v>
      </c>
      <c r="S93" s="144">
        <f>'9月（停止あり）'!AM94</f>
        <v>1</v>
      </c>
      <c r="T93" s="89">
        <f>'9月（停止あり）'!AN94</f>
        <v>0</v>
      </c>
      <c r="U93" s="182">
        <f>'10月(停止あり）'!AN94</f>
        <v>1</v>
      </c>
      <c r="V93" s="183">
        <f>'10月(停止あり）'!AO94</f>
        <v>0</v>
      </c>
      <c r="W93" s="149">
        <f>'11月（停止あり）'!AM94</f>
        <v>1</v>
      </c>
      <c r="X93" s="150">
        <f>'11月（停止あり）'!AN94</f>
        <v>0</v>
      </c>
      <c r="Y93" s="149">
        <f>'12月'!AN94</f>
        <v>1</v>
      </c>
      <c r="Z93" s="141">
        <f>'12月'!AO94</f>
        <v>0</v>
      </c>
      <c r="AA93" s="140">
        <f>'1月'!AN94</f>
        <v>1</v>
      </c>
      <c r="AB93" s="141">
        <f>'1月'!AO94</f>
        <v>0</v>
      </c>
      <c r="AC93" s="140">
        <f>'2月'!AL94</f>
        <v>1</v>
      </c>
      <c r="AD93" s="141">
        <f>'2月'!AM94</f>
        <v>0</v>
      </c>
      <c r="AE93" s="140" t="str">
        <f>'3月'!AN94</f>
        <v/>
      </c>
      <c r="AF93" s="141">
        <f>'3月'!AO94</f>
        <v>0</v>
      </c>
      <c r="AG93" s="151">
        <f t="shared" si="4"/>
        <v>1</v>
      </c>
      <c r="AH93" s="172">
        <f t="shared" si="5"/>
        <v>0</v>
      </c>
    </row>
    <row r="94" spans="2:34" x14ac:dyDescent="0.2">
      <c r="B94" s="13">
        <v>80</v>
      </c>
      <c r="C94" s="345"/>
      <c r="D94" s="362"/>
      <c r="E94" s="345"/>
      <c r="F94" s="221" t="s">
        <v>224</v>
      </c>
      <c r="G94" s="234" t="s">
        <v>225</v>
      </c>
      <c r="H94" s="12" t="s">
        <v>120</v>
      </c>
      <c r="I94" s="143">
        <f>'4月'!AM95</f>
        <v>1</v>
      </c>
      <c r="J94" s="89">
        <f>'4月'!AN95</f>
        <v>0</v>
      </c>
      <c r="K94" s="144" t="str">
        <f>'5月'!AN95</f>
        <v/>
      </c>
      <c r="L94" s="89">
        <f>'5月'!AO95</f>
        <v>0</v>
      </c>
      <c r="M94" s="144">
        <f>'6月（停止あり）'!AM95</f>
        <v>1</v>
      </c>
      <c r="N94" s="89">
        <f>'6月（停止あり）'!AN95</f>
        <v>0</v>
      </c>
      <c r="O94" s="144">
        <f>'7月（停止あり）'!AN95</f>
        <v>1</v>
      </c>
      <c r="P94" s="89">
        <f>'7月（停止あり）'!AO95</f>
        <v>0</v>
      </c>
      <c r="Q94" s="145">
        <f>'8月（停止あり）'!AN95</f>
        <v>1</v>
      </c>
      <c r="R94" s="146">
        <f>'8月（停止あり）'!AO95</f>
        <v>0</v>
      </c>
      <c r="S94" s="144">
        <f>'9月（停止あり）'!AM95</f>
        <v>1</v>
      </c>
      <c r="T94" s="89">
        <f>'9月（停止あり）'!AN95</f>
        <v>0</v>
      </c>
      <c r="U94" s="147">
        <f>'10月(停止あり）'!AN95</f>
        <v>1</v>
      </c>
      <c r="V94" s="148">
        <f>'10月(停止あり）'!AO95</f>
        <v>0</v>
      </c>
      <c r="W94" s="149">
        <f>'11月（停止あり）'!AM95</f>
        <v>1</v>
      </c>
      <c r="X94" s="150">
        <f>'11月（停止あり）'!AN95</f>
        <v>0</v>
      </c>
      <c r="Y94" s="140">
        <f>'12月'!AN95</f>
        <v>1</v>
      </c>
      <c r="Z94" s="141">
        <f>'12月'!AO95</f>
        <v>0</v>
      </c>
      <c r="AA94" s="140">
        <f>'1月'!AN95</f>
        <v>1</v>
      </c>
      <c r="AB94" s="141">
        <f>'1月'!AO95</f>
        <v>0</v>
      </c>
      <c r="AC94" s="140">
        <f>'2月'!AL95</f>
        <v>1</v>
      </c>
      <c r="AD94" s="141">
        <f>'2月'!AM95</f>
        <v>0</v>
      </c>
      <c r="AE94" s="140" t="str">
        <f>'3月'!AN95</f>
        <v/>
      </c>
      <c r="AF94" s="141">
        <f>'3月'!AO95</f>
        <v>0</v>
      </c>
      <c r="AG94" s="151">
        <f t="shared" si="4"/>
        <v>1</v>
      </c>
      <c r="AH94" s="172">
        <f t="shared" si="5"/>
        <v>0</v>
      </c>
    </row>
    <row r="95" spans="2:34" x14ac:dyDescent="0.2">
      <c r="B95" s="13">
        <v>81</v>
      </c>
      <c r="C95" s="345"/>
      <c r="D95" s="362"/>
      <c r="E95" s="345"/>
      <c r="F95" s="221" t="s">
        <v>227</v>
      </c>
      <c r="G95" s="234" t="s">
        <v>228</v>
      </c>
      <c r="H95" s="12" t="s">
        <v>10</v>
      </c>
      <c r="I95" s="143">
        <f>'4月'!AM96</f>
        <v>1</v>
      </c>
      <c r="J95" s="89">
        <f>'4月'!AN96</f>
        <v>0</v>
      </c>
      <c r="K95" s="144" t="str">
        <f>'5月'!AN96</f>
        <v/>
      </c>
      <c r="L95" s="89">
        <f>'5月'!AO96</f>
        <v>0</v>
      </c>
      <c r="M95" s="144">
        <f>'6月（停止あり）'!AM96</f>
        <v>1</v>
      </c>
      <c r="N95" s="89">
        <f>'6月（停止あり）'!AN96</f>
        <v>0</v>
      </c>
      <c r="O95" s="144">
        <f>'7月（停止あり）'!AN96</f>
        <v>1</v>
      </c>
      <c r="P95" s="89">
        <f>'7月（停止あり）'!AO96</f>
        <v>0</v>
      </c>
      <c r="Q95" s="145">
        <f>'8月（停止あり）'!AN96</f>
        <v>1</v>
      </c>
      <c r="R95" s="146">
        <f>'8月（停止あり）'!AO96</f>
        <v>0</v>
      </c>
      <c r="S95" s="144">
        <f>'9月（停止あり）'!AM96</f>
        <v>1</v>
      </c>
      <c r="T95" s="89">
        <f>'9月（停止あり）'!AN96</f>
        <v>0</v>
      </c>
      <c r="U95" s="147">
        <f>'10月(停止あり）'!AN96</f>
        <v>1</v>
      </c>
      <c r="V95" s="148">
        <f>'10月(停止あり）'!AO96</f>
        <v>0</v>
      </c>
      <c r="W95" s="149">
        <f>'11月（停止あり）'!AM96</f>
        <v>1</v>
      </c>
      <c r="X95" s="150">
        <f>'11月（停止あり）'!AN96</f>
        <v>0</v>
      </c>
      <c r="Y95" s="140">
        <f>'12月'!AN96</f>
        <v>1</v>
      </c>
      <c r="Z95" s="141">
        <f>'12月'!AO96</f>
        <v>0</v>
      </c>
      <c r="AA95" s="140">
        <f>'1月'!AN96</f>
        <v>1</v>
      </c>
      <c r="AB95" s="141">
        <f>'1月'!AO96</f>
        <v>0</v>
      </c>
      <c r="AC95" s="140">
        <f>'2月'!AL96</f>
        <v>1</v>
      </c>
      <c r="AD95" s="141">
        <f>'2月'!AM96</f>
        <v>0</v>
      </c>
      <c r="AE95" s="140" t="str">
        <f>'3月'!AN96</f>
        <v/>
      </c>
      <c r="AF95" s="141">
        <f>'3月'!AO96</f>
        <v>0</v>
      </c>
      <c r="AG95" s="151">
        <f t="shared" si="4"/>
        <v>1</v>
      </c>
      <c r="AH95" s="172">
        <f t="shared" si="5"/>
        <v>0</v>
      </c>
    </row>
    <row r="96" spans="2:34" x14ac:dyDescent="0.2">
      <c r="B96" s="13">
        <v>82</v>
      </c>
      <c r="C96" s="345"/>
      <c r="D96" s="362"/>
      <c r="E96" s="345"/>
      <c r="F96" s="221" t="s">
        <v>230</v>
      </c>
      <c r="G96" s="234" t="s">
        <v>231</v>
      </c>
      <c r="H96" s="12" t="s">
        <v>10</v>
      </c>
      <c r="I96" s="143">
        <f>'4月'!AM97</f>
        <v>1</v>
      </c>
      <c r="J96" s="89">
        <f>'4月'!AN97</f>
        <v>0</v>
      </c>
      <c r="K96" s="144" t="str">
        <f>'5月'!AN97</f>
        <v/>
      </c>
      <c r="L96" s="89">
        <f>'5月'!AO97</f>
        <v>0</v>
      </c>
      <c r="M96" s="144">
        <f>'6月（停止あり）'!AM97</f>
        <v>1</v>
      </c>
      <c r="N96" s="89">
        <f>'6月（停止あり）'!AN97</f>
        <v>0</v>
      </c>
      <c r="O96" s="144">
        <f>'7月（停止あり）'!AN97</f>
        <v>1</v>
      </c>
      <c r="P96" s="89">
        <f>'7月（停止あり）'!AO97</f>
        <v>0</v>
      </c>
      <c r="Q96" s="145">
        <f>'8月（停止あり）'!AN97</f>
        <v>1</v>
      </c>
      <c r="R96" s="146">
        <f>'8月（停止あり）'!AO97</f>
        <v>0</v>
      </c>
      <c r="S96" s="144">
        <f>'9月（停止あり）'!AM97</f>
        <v>1</v>
      </c>
      <c r="T96" s="89">
        <f>'9月（停止あり）'!AN97</f>
        <v>0</v>
      </c>
      <c r="U96" s="147">
        <f>'10月(停止あり）'!AN97</f>
        <v>1</v>
      </c>
      <c r="V96" s="148">
        <f>'10月(停止あり）'!AO97</f>
        <v>0</v>
      </c>
      <c r="W96" s="149">
        <f>'11月（停止あり）'!AM97</f>
        <v>1</v>
      </c>
      <c r="X96" s="150">
        <f>'11月（停止あり）'!AN97</f>
        <v>0</v>
      </c>
      <c r="Y96" s="140">
        <f>'12月'!AN97</f>
        <v>1</v>
      </c>
      <c r="Z96" s="141">
        <f>'12月'!AO97</f>
        <v>0</v>
      </c>
      <c r="AA96" s="140">
        <f>'1月'!AN97</f>
        <v>1</v>
      </c>
      <c r="AB96" s="141">
        <f>'1月'!AO97</f>
        <v>0</v>
      </c>
      <c r="AC96" s="140">
        <f>'2月'!AL97</f>
        <v>1</v>
      </c>
      <c r="AD96" s="141">
        <f>'2月'!AM97</f>
        <v>0</v>
      </c>
      <c r="AE96" s="140" t="str">
        <f>'3月'!AN97</f>
        <v/>
      </c>
      <c r="AF96" s="141">
        <f>'3月'!AO97</f>
        <v>0</v>
      </c>
      <c r="AG96" s="151">
        <f t="shared" si="4"/>
        <v>1</v>
      </c>
      <c r="AH96" s="172">
        <f t="shared" si="5"/>
        <v>0</v>
      </c>
    </row>
    <row r="97" spans="2:34" x14ac:dyDescent="0.2">
      <c r="B97" s="13">
        <v>83</v>
      </c>
      <c r="C97" s="345"/>
      <c r="D97" s="362"/>
      <c r="E97" s="345"/>
      <c r="F97" s="221" t="s">
        <v>233</v>
      </c>
      <c r="G97" s="234" t="s">
        <v>228</v>
      </c>
      <c r="H97" s="12" t="s">
        <v>30</v>
      </c>
      <c r="I97" s="143">
        <f>'4月'!AM98</f>
        <v>1</v>
      </c>
      <c r="J97" s="89">
        <f>'4月'!AN98</f>
        <v>0</v>
      </c>
      <c r="K97" s="144" t="str">
        <f>'5月'!AN98</f>
        <v/>
      </c>
      <c r="L97" s="89">
        <f>'5月'!AO98</f>
        <v>0</v>
      </c>
      <c r="M97" s="144">
        <f>'6月（停止あり）'!AM98</f>
        <v>1</v>
      </c>
      <c r="N97" s="89">
        <f>'6月（停止あり）'!AN98</f>
        <v>0</v>
      </c>
      <c r="O97" s="144">
        <f>'7月（停止あり）'!AN98</f>
        <v>1</v>
      </c>
      <c r="P97" s="89">
        <f>'7月（停止あり）'!AO98</f>
        <v>0</v>
      </c>
      <c r="Q97" s="145">
        <f>'8月（停止あり）'!AN98</f>
        <v>1</v>
      </c>
      <c r="R97" s="146">
        <f>'8月（停止あり）'!AO98</f>
        <v>0</v>
      </c>
      <c r="S97" s="144">
        <f>'9月（停止あり）'!AM98</f>
        <v>1</v>
      </c>
      <c r="T97" s="89">
        <f>'9月（停止あり）'!AN98</f>
        <v>0</v>
      </c>
      <c r="U97" s="147">
        <f>'10月(停止あり）'!AN98</f>
        <v>1</v>
      </c>
      <c r="V97" s="148">
        <f>'10月(停止あり）'!AO98</f>
        <v>0</v>
      </c>
      <c r="W97" s="149">
        <f>'11月（停止あり）'!AM98</f>
        <v>1</v>
      </c>
      <c r="X97" s="150">
        <f>'11月（停止あり）'!AN98</f>
        <v>0</v>
      </c>
      <c r="Y97" s="140">
        <f>'12月'!AN98</f>
        <v>1</v>
      </c>
      <c r="Z97" s="141">
        <f>'12月'!AO98</f>
        <v>0</v>
      </c>
      <c r="AA97" s="140">
        <f>'1月'!AN98</f>
        <v>1</v>
      </c>
      <c r="AB97" s="141">
        <f>'1月'!AO98</f>
        <v>0</v>
      </c>
      <c r="AC97" s="140">
        <f>'2月'!AL98</f>
        <v>1</v>
      </c>
      <c r="AD97" s="141">
        <f>'2月'!AM98</f>
        <v>0</v>
      </c>
      <c r="AE97" s="140" t="str">
        <f>'3月'!AN98</f>
        <v/>
      </c>
      <c r="AF97" s="141">
        <f>'3月'!AO98</f>
        <v>0</v>
      </c>
      <c r="AG97" s="151">
        <f t="shared" si="4"/>
        <v>1</v>
      </c>
      <c r="AH97" s="172">
        <f t="shared" si="5"/>
        <v>0</v>
      </c>
    </row>
    <row r="98" spans="2:34" x14ac:dyDescent="0.2">
      <c r="B98" s="13">
        <v>84</v>
      </c>
      <c r="C98" s="345"/>
      <c r="D98" s="362"/>
      <c r="E98" s="345"/>
      <c r="F98" s="221" t="s">
        <v>234</v>
      </c>
      <c r="G98" s="234" t="s">
        <v>235</v>
      </c>
      <c r="H98" s="12" t="s">
        <v>30</v>
      </c>
      <c r="I98" s="143">
        <f>'4月'!AM99</f>
        <v>1</v>
      </c>
      <c r="J98" s="89">
        <f>'4月'!AN99</f>
        <v>0</v>
      </c>
      <c r="K98" s="144" t="str">
        <f>'5月'!AN99</f>
        <v/>
      </c>
      <c r="L98" s="89">
        <f>'5月'!AO99</f>
        <v>0</v>
      </c>
      <c r="M98" s="144">
        <f>'6月（停止あり）'!AM99</f>
        <v>1</v>
      </c>
      <c r="N98" s="89">
        <f>'6月（停止あり）'!AN99</f>
        <v>0</v>
      </c>
      <c r="O98" s="144">
        <f>'7月（停止あり）'!AN99</f>
        <v>1</v>
      </c>
      <c r="P98" s="89">
        <f>'7月（停止あり）'!AO99</f>
        <v>0</v>
      </c>
      <c r="Q98" s="145">
        <f>'8月（停止あり）'!AN99</f>
        <v>1</v>
      </c>
      <c r="R98" s="146">
        <f>'8月（停止あり）'!AO99</f>
        <v>0</v>
      </c>
      <c r="S98" s="144">
        <f>'9月（停止あり）'!AM99</f>
        <v>1</v>
      </c>
      <c r="T98" s="89">
        <f>'9月（停止あり）'!AN99</f>
        <v>0</v>
      </c>
      <c r="U98" s="147">
        <f>'10月(停止あり）'!AN99</f>
        <v>1</v>
      </c>
      <c r="V98" s="148">
        <f>'10月(停止あり）'!AO99</f>
        <v>0</v>
      </c>
      <c r="W98" s="149">
        <f>'11月（停止あり）'!AM99</f>
        <v>1</v>
      </c>
      <c r="X98" s="150">
        <f>'11月（停止あり）'!AN99</f>
        <v>0</v>
      </c>
      <c r="Y98" s="140">
        <f>'12月'!AN99</f>
        <v>1</v>
      </c>
      <c r="Z98" s="141">
        <f>'12月'!AO99</f>
        <v>0</v>
      </c>
      <c r="AA98" s="140">
        <f>'1月'!AN99</f>
        <v>1</v>
      </c>
      <c r="AB98" s="141">
        <f>'1月'!AO99</f>
        <v>0</v>
      </c>
      <c r="AC98" s="140">
        <f>'2月'!AL99</f>
        <v>1</v>
      </c>
      <c r="AD98" s="141">
        <f>'2月'!AM99</f>
        <v>0</v>
      </c>
      <c r="AE98" s="140" t="str">
        <f>'3月'!AN99</f>
        <v/>
      </c>
      <c r="AF98" s="141">
        <f>'3月'!AO99</f>
        <v>0</v>
      </c>
      <c r="AG98" s="151">
        <f t="shared" si="4"/>
        <v>1</v>
      </c>
      <c r="AH98" s="172">
        <f t="shared" si="5"/>
        <v>0</v>
      </c>
    </row>
    <row r="99" spans="2:34" x14ac:dyDescent="0.2">
      <c r="B99" s="13">
        <v>85</v>
      </c>
      <c r="C99" s="345"/>
      <c r="D99" s="362"/>
      <c r="E99" s="345"/>
      <c r="F99" s="221" t="s">
        <v>236</v>
      </c>
      <c r="G99" s="234" t="s">
        <v>237</v>
      </c>
      <c r="H99" s="12" t="s">
        <v>30</v>
      </c>
      <c r="I99" s="143">
        <f>'4月'!AM100</f>
        <v>1</v>
      </c>
      <c r="J99" s="89">
        <f>'4月'!AN100</f>
        <v>0</v>
      </c>
      <c r="K99" s="144" t="str">
        <f>'5月'!AN100</f>
        <v/>
      </c>
      <c r="L99" s="89">
        <f>'5月'!AO100</f>
        <v>0</v>
      </c>
      <c r="M99" s="144">
        <f>'6月（停止あり）'!AM100</f>
        <v>1</v>
      </c>
      <c r="N99" s="89">
        <f>'6月（停止あり）'!AN100</f>
        <v>0</v>
      </c>
      <c r="O99" s="144">
        <f>'7月（停止あり）'!AN100</f>
        <v>1</v>
      </c>
      <c r="P99" s="89">
        <f>'7月（停止あり）'!AO100</f>
        <v>0</v>
      </c>
      <c r="Q99" s="145">
        <f>'8月（停止あり）'!AN100</f>
        <v>1</v>
      </c>
      <c r="R99" s="146">
        <f>'8月（停止あり）'!AO100</f>
        <v>0</v>
      </c>
      <c r="S99" s="144">
        <f>'9月（停止あり）'!AM100</f>
        <v>1</v>
      </c>
      <c r="T99" s="89">
        <f>'9月（停止あり）'!AN100</f>
        <v>0</v>
      </c>
      <c r="U99" s="147">
        <f>'10月(停止あり）'!AN100</f>
        <v>1</v>
      </c>
      <c r="V99" s="148">
        <f>'10月(停止あり）'!AO100</f>
        <v>0</v>
      </c>
      <c r="W99" s="149">
        <f>'11月（停止あり）'!AM100</f>
        <v>1</v>
      </c>
      <c r="X99" s="150">
        <f>'11月（停止あり）'!AN100</f>
        <v>0</v>
      </c>
      <c r="Y99" s="140">
        <f>'12月'!AN100</f>
        <v>1</v>
      </c>
      <c r="Z99" s="141">
        <f>'12月'!AO100</f>
        <v>0</v>
      </c>
      <c r="AA99" s="140">
        <f>'1月'!AN100</f>
        <v>1</v>
      </c>
      <c r="AB99" s="141">
        <f>'1月'!AO100</f>
        <v>0</v>
      </c>
      <c r="AC99" s="140">
        <f>'2月'!AL100</f>
        <v>1</v>
      </c>
      <c r="AD99" s="141">
        <f>'2月'!AM100</f>
        <v>0</v>
      </c>
      <c r="AE99" s="140" t="str">
        <f>'3月'!AN100</f>
        <v/>
      </c>
      <c r="AF99" s="141">
        <f>'3月'!AO100</f>
        <v>0</v>
      </c>
      <c r="AG99" s="151">
        <f t="shared" ref="AG99:AG113" si="6">IF(AH99=0,1,1-AH99/365)</f>
        <v>1</v>
      </c>
      <c r="AH99" s="172">
        <f t="shared" si="5"/>
        <v>0</v>
      </c>
    </row>
    <row r="100" spans="2:34" x14ac:dyDescent="0.2">
      <c r="B100" s="13">
        <v>86</v>
      </c>
      <c r="C100" s="345"/>
      <c r="D100" s="362"/>
      <c r="E100" s="345"/>
      <c r="F100" s="228" t="s">
        <v>238</v>
      </c>
      <c r="G100" s="234" t="s">
        <v>239</v>
      </c>
      <c r="H100" s="12" t="s">
        <v>30</v>
      </c>
      <c r="I100" s="143">
        <f>'4月'!AM101</f>
        <v>1</v>
      </c>
      <c r="J100" s="89">
        <f>'4月'!AN101</f>
        <v>0</v>
      </c>
      <c r="K100" s="144" t="str">
        <f>'5月'!AN101</f>
        <v/>
      </c>
      <c r="L100" s="89">
        <f>'5月'!AO101</f>
        <v>0</v>
      </c>
      <c r="M100" s="144">
        <f>'6月（停止あり）'!AM101</f>
        <v>1</v>
      </c>
      <c r="N100" s="89">
        <f>'6月（停止あり）'!AN101</f>
        <v>0</v>
      </c>
      <c r="O100" s="144">
        <f>'7月（停止あり）'!AN101</f>
        <v>1</v>
      </c>
      <c r="P100" s="89">
        <f>'7月（停止あり）'!AO101</f>
        <v>0</v>
      </c>
      <c r="Q100" s="145">
        <f>'8月（停止あり）'!AN101</f>
        <v>1</v>
      </c>
      <c r="R100" s="146">
        <f>'8月（停止あり）'!AO101</f>
        <v>0</v>
      </c>
      <c r="S100" s="144">
        <f>'9月（停止あり）'!AM101</f>
        <v>1</v>
      </c>
      <c r="T100" s="89">
        <f>'9月（停止あり）'!AN101</f>
        <v>0</v>
      </c>
      <c r="U100" s="147">
        <f>'10月(停止あり）'!AN101</f>
        <v>1</v>
      </c>
      <c r="V100" s="148">
        <f>'10月(停止あり）'!AO101</f>
        <v>0</v>
      </c>
      <c r="W100" s="149">
        <f>'11月（停止あり）'!AM101</f>
        <v>1</v>
      </c>
      <c r="X100" s="150">
        <f>'11月（停止あり）'!AN101</f>
        <v>0</v>
      </c>
      <c r="Y100" s="140">
        <f>'12月'!AN101</f>
        <v>1</v>
      </c>
      <c r="Z100" s="141">
        <f>'12月'!AO101</f>
        <v>0</v>
      </c>
      <c r="AA100" s="140">
        <f>'1月'!AN101</f>
        <v>1</v>
      </c>
      <c r="AB100" s="141">
        <f>'1月'!AO101</f>
        <v>0</v>
      </c>
      <c r="AC100" s="140">
        <f>'2月'!AL101</f>
        <v>1</v>
      </c>
      <c r="AD100" s="141">
        <f>'2月'!AM101</f>
        <v>0</v>
      </c>
      <c r="AE100" s="140" t="str">
        <f>'3月'!AN101</f>
        <v/>
      </c>
      <c r="AF100" s="141">
        <f>'3月'!AO101</f>
        <v>0</v>
      </c>
      <c r="AG100" s="151">
        <f t="shared" si="6"/>
        <v>1</v>
      </c>
      <c r="AH100" s="172">
        <f t="shared" si="5"/>
        <v>0</v>
      </c>
    </row>
    <row r="101" spans="2:34" x14ac:dyDescent="0.2">
      <c r="B101" s="13">
        <v>87</v>
      </c>
      <c r="C101" s="345"/>
      <c r="D101" s="362"/>
      <c r="E101" s="345"/>
      <c r="F101" s="221" t="s">
        <v>240</v>
      </c>
      <c r="G101" s="234" t="s">
        <v>241</v>
      </c>
      <c r="H101" s="12" t="s">
        <v>30</v>
      </c>
      <c r="I101" s="143">
        <f>'4月'!AM102</f>
        <v>1</v>
      </c>
      <c r="J101" s="89">
        <f>'4月'!AN102</f>
        <v>0</v>
      </c>
      <c r="K101" s="144" t="str">
        <f>'5月'!AN102</f>
        <v/>
      </c>
      <c r="L101" s="89">
        <f>'5月'!AO102</f>
        <v>0</v>
      </c>
      <c r="M101" s="144">
        <f>'6月（停止あり）'!AM102</f>
        <v>1</v>
      </c>
      <c r="N101" s="89">
        <f>'6月（停止あり）'!AN102</f>
        <v>0</v>
      </c>
      <c r="O101" s="144">
        <f>'7月（停止あり）'!AN102</f>
        <v>1</v>
      </c>
      <c r="P101" s="89">
        <f>'7月（停止あり）'!AO102</f>
        <v>0</v>
      </c>
      <c r="Q101" s="145">
        <f>'8月（停止あり）'!AN102</f>
        <v>1</v>
      </c>
      <c r="R101" s="146">
        <f>'8月（停止あり）'!AO102</f>
        <v>0</v>
      </c>
      <c r="S101" s="144">
        <f>'9月（停止あり）'!AM102</f>
        <v>1</v>
      </c>
      <c r="T101" s="89">
        <f>'9月（停止あり）'!AN102</f>
        <v>0</v>
      </c>
      <c r="U101" s="147">
        <f>'10月(停止あり）'!AN102</f>
        <v>1</v>
      </c>
      <c r="V101" s="148">
        <f>'10月(停止あり）'!AO102</f>
        <v>0</v>
      </c>
      <c r="W101" s="149">
        <f>'11月（停止あり）'!AM102</f>
        <v>1</v>
      </c>
      <c r="X101" s="150">
        <f>'11月（停止あり）'!AN102</f>
        <v>0</v>
      </c>
      <c r="Y101" s="140">
        <f>'12月'!AN102</f>
        <v>1</v>
      </c>
      <c r="Z101" s="141">
        <f>'12月'!AO102</f>
        <v>0</v>
      </c>
      <c r="AA101" s="140">
        <f>'1月'!AN102</f>
        <v>1</v>
      </c>
      <c r="AB101" s="141">
        <f>'1月'!AO102</f>
        <v>0</v>
      </c>
      <c r="AC101" s="140">
        <f>'2月'!AL102</f>
        <v>1</v>
      </c>
      <c r="AD101" s="141">
        <f>'2月'!AM102</f>
        <v>0</v>
      </c>
      <c r="AE101" s="140" t="str">
        <f>'3月'!AN102</f>
        <v/>
      </c>
      <c r="AF101" s="141">
        <f>'3月'!AO102</f>
        <v>0</v>
      </c>
      <c r="AG101" s="151">
        <f t="shared" si="6"/>
        <v>1</v>
      </c>
      <c r="AH101" s="172">
        <f t="shared" si="5"/>
        <v>0</v>
      </c>
    </row>
    <row r="102" spans="2:34" x14ac:dyDescent="0.2">
      <c r="B102" s="13">
        <v>88</v>
      </c>
      <c r="C102" s="345"/>
      <c r="D102" s="362"/>
      <c r="E102" s="345"/>
      <c r="F102" s="221" t="s">
        <v>242</v>
      </c>
      <c r="G102" s="234" t="s">
        <v>243</v>
      </c>
      <c r="H102" s="12" t="s">
        <v>30</v>
      </c>
      <c r="I102" s="143">
        <f>'4月'!AM103</f>
        <v>1</v>
      </c>
      <c r="J102" s="89">
        <f>'4月'!AN103</f>
        <v>0</v>
      </c>
      <c r="K102" s="144" t="str">
        <f>'5月'!AN103</f>
        <v/>
      </c>
      <c r="L102" s="89">
        <f>'5月'!AO103</f>
        <v>0</v>
      </c>
      <c r="M102" s="144">
        <f>'6月（停止あり）'!AM103</f>
        <v>1</v>
      </c>
      <c r="N102" s="89">
        <f>'6月（停止あり）'!AN103</f>
        <v>0</v>
      </c>
      <c r="O102" s="144">
        <f>'7月（停止あり）'!AN103</f>
        <v>1</v>
      </c>
      <c r="P102" s="89">
        <f>'7月（停止あり）'!AO103</f>
        <v>0</v>
      </c>
      <c r="Q102" s="145">
        <f>'8月（停止あり）'!AN103</f>
        <v>1</v>
      </c>
      <c r="R102" s="146">
        <f>'8月（停止あり）'!AO103</f>
        <v>0</v>
      </c>
      <c r="S102" s="144">
        <f>'9月（停止あり）'!AM103</f>
        <v>1</v>
      </c>
      <c r="T102" s="89">
        <f>'9月（停止あり）'!AN103</f>
        <v>0</v>
      </c>
      <c r="U102" s="147">
        <f>'10月(停止あり）'!AN103</f>
        <v>1</v>
      </c>
      <c r="V102" s="148">
        <f>'10月(停止あり）'!AO103</f>
        <v>0</v>
      </c>
      <c r="W102" s="149">
        <f>'11月（停止あり）'!AM103</f>
        <v>1</v>
      </c>
      <c r="X102" s="150">
        <f>'11月（停止あり）'!AN103</f>
        <v>0</v>
      </c>
      <c r="Y102" s="140">
        <f>'12月'!AN103</f>
        <v>1</v>
      </c>
      <c r="Z102" s="141">
        <f>'12月'!AO103</f>
        <v>0</v>
      </c>
      <c r="AA102" s="140">
        <f>'1月'!AN103</f>
        <v>1</v>
      </c>
      <c r="AB102" s="141">
        <f>'1月'!AO103</f>
        <v>0</v>
      </c>
      <c r="AC102" s="140">
        <f>'2月'!AL103</f>
        <v>1</v>
      </c>
      <c r="AD102" s="141">
        <f>'2月'!AM103</f>
        <v>0</v>
      </c>
      <c r="AE102" s="140" t="str">
        <f>'3月'!AN103</f>
        <v/>
      </c>
      <c r="AF102" s="141">
        <f>'3月'!AO103</f>
        <v>0</v>
      </c>
      <c r="AG102" s="151">
        <f t="shared" si="6"/>
        <v>1</v>
      </c>
      <c r="AH102" s="172">
        <f t="shared" si="5"/>
        <v>0</v>
      </c>
    </row>
    <row r="103" spans="2:34" x14ac:dyDescent="0.2">
      <c r="B103" s="13">
        <v>89</v>
      </c>
      <c r="C103" s="345"/>
      <c r="D103" s="362"/>
      <c r="E103" s="345"/>
      <c r="F103" s="228" t="s">
        <v>244</v>
      </c>
      <c r="G103" s="234" t="s">
        <v>245</v>
      </c>
      <c r="H103" s="12" t="s">
        <v>30</v>
      </c>
      <c r="I103" s="143">
        <f>'4月'!AM104</f>
        <v>1</v>
      </c>
      <c r="J103" s="89">
        <f>'4月'!AN104</f>
        <v>0</v>
      </c>
      <c r="K103" s="144" t="str">
        <f>'5月'!AN104</f>
        <v/>
      </c>
      <c r="L103" s="89">
        <f>'5月'!AO104</f>
        <v>0</v>
      </c>
      <c r="M103" s="144">
        <f>'6月（停止あり）'!AM104</f>
        <v>1</v>
      </c>
      <c r="N103" s="89">
        <f>'6月（停止あり）'!AN104</f>
        <v>0</v>
      </c>
      <c r="O103" s="144">
        <f>'7月（停止あり）'!AN104</f>
        <v>1</v>
      </c>
      <c r="P103" s="89">
        <f>'7月（停止あり）'!AO104</f>
        <v>0</v>
      </c>
      <c r="Q103" s="145">
        <f>'8月（停止あり）'!AN104</f>
        <v>1</v>
      </c>
      <c r="R103" s="146">
        <f>'8月（停止あり）'!AO104</f>
        <v>0</v>
      </c>
      <c r="S103" s="144">
        <f>'9月（停止あり）'!AM104</f>
        <v>1</v>
      </c>
      <c r="T103" s="89">
        <f>'9月（停止あり）'!AN104</f>
        <v>0</v>
      </c>
      <c r="U103" s="147">
        <f>'10月(停止あり）'!AN104</f>
        <v>1</v>
      </c>
      <c r="V103" s="148">
        <f>'10月(停止あり）'!AO104</f>
        <v>0</v>
      </c>
      <c r="W103" s="149">
        <f>'11月（停止あり）'!AM104</f>
        <v>1</v>
      </c>
      <c r="X103" s="150">
        <f>'11月（停止あり）'!AN104</f>
        <v>0</v>
      </c>
      <c r="Y103" s="140">
        <f>'12月'!AN104</f>
        <v>1</v>
      </c>
      <c r="Z103" s="141">
        <f>'12月'!AO104</f>
        <v>0</v>
      </c>
      <c r="AA103" s="140">
        <f>'1月'!AN104</f>
        <v>1</v>
      </c>
      <c r="AB103" s="141">
        <f>'1月'!AO104</f>
        <v>0</v>
      </c>
      <c r="AC103" s="140">
        <f>'2月'!AL104</f>
        <v>1</v>
      </c>
      <c r="AD103" s="141">
        <f>'2月'!AM104</f>
        <v>0</v>
      </c>
      <c r="AE103" s="140" t="str">
        <f>'3月'!AN104</f>
        <v/>
      </c>
      <c r="AF103" s="141">
        <f>'3月'!AO104</f>
        <v>0</v>
      </c>
      <c r="AG103" s="151">
        <f t="shared" si="6"/>
        <v>1</v>
      </c>
      <c r="AH103" s="172">
        <f t="shared" si="5"/>
        <v>0</v>
      </c>
    </row>
    <row r="104" spans="2:34" x14ac:dyDescent="0.2">
      <c r="B104" s="13">
        <v>90</v>
      </c>
      <c r="C104" s="345"/>
      <c r="D104" s="362"/>
      <c r="E104" s="345"/>
      <c r="F104" s="221" t="s">
        <v>246</v>
      </c>
      <c r="G104" s="234" t="s">
        <v>241</v>
      </c>
      <c r="H104" s="12" t="s">
        <v>30</v>
      </c>
      <c r="I104" s="143">
        <f>'4月'!AM105</f>
        <v>1</v>
      </c>
      <c r="J104" s="89">
        <f>'4月'!AN105</f>
        <v>0</v>
      </c>
      <c r="K104" s="144" t="str">
        <f>'5月'!AN105</f>
        <v/>
      </c>
      <c r="L104" s="89">
        <f>'5月'!AO105</f>
        <v>0</v>
      </c>
      <c r="M104" s="144">
        <f>'6月（停止あり）'!AM105</f>
        <v>1</v>
      </c>
      <c r="N104" s="89">
        <f>'6月（停止あり）'!AN105</f>
        <v>0</v>
      </c>
      <c r="O104" s="144">
        <f>'7月（停止あり）'!AN105</f>
        <v>1</v>
      </c>
      <c r="P104" s="89">
        <f>'7月（停止あり）'!AO105</f>
        <v>0</v>
      </c>
      <c r="Q104" s="145">
        <f>'8月（停止あり）'!AN105</f>
        <v>1</v>
      </c>
      <c r="R104" s="146">
        <f>'8月（停止あり）'!AO105</f>
        <v>0</v>
      </c>
      <c r="S104" s="144">
        <f>'9月（停止あり）'!AM105</f>
        <v>1</v>
      </c>
      <c r="T104" s="89">
        <f>'9月（停止あり）'!AN105</f>
        <v>0</v>
      </c>
      <c r="U104" s="147">
        <f>'10月(停止あり）'!AN105</f>
        <v>1</v>
      </c>
      <c r="V104" s="148">
        <f>'10月(停止あり）'!AO105</f>
        <v>0</v>
      </c>
      <c r="W104" s="149">
        <f>'11月（停止あり）'!AM105</f>
        <v>1</v>
      </c>
      <c r="X104" s="150">
        <f>'11月（停止あり）'!AN105</f>
        <v>0</v>
      </c>
      <c r="Y104" s="140">
        <f>'12月'!AN105</f>
        <v>1</v>
      </c>
      <c r="Z104" s="141">
        <f>'12月'!AO105</f>
        <v>0</v>
      </c>
      <c r="AA104" s="140">
        <f>'1月'!AN105</f>
        <v>1</v>
      </c>
      <c r="AB104" s="141">
        <f>'1月'!AO105</f>
        <v>0</v>
      </c>
      <c r="AC104" s="140">
        <f>'2月'!AL105</f>
        <v>1</v>
      </c>
      <c r="AD104" s="141">
        <f>'2月'!AM105</f>
        <v>0</v>
      </c>
      <c r="AE104" s="140" t="str">
        <f>'3月'!AN105</f>
        <v/>
      </c>
      <c r="AF104" s="141">
        <f>'3月'!AO105</f>
        <v>0</v>
      </c>
      <c r="AG104" s="151">
        <f t="shared" si="6"/>
        <v>1</v>
      </c>
      <c r="AH104" s="172">
        <f t="shared" si="5"/>
        <v>0</v>
      </c>
    </row>
    <row r="105" spans="2:34" x14ac:dyDescent="0.2">
      <c r="B105" s="13">
        <v>91</v>
      </c>
      <c r="C105" s="345"/>
      <c r="D105" s="362"/>
      <c r="E105" s="345"/>
      <c r="F105" s="221" t="s">
        <v>247</v>
      </c>
      <c r="G105" s="234" t="s">
        <v>248</v>
      </c>
      <c r="H105" s="12" t="s">
        <v>30</v>
      </c>
      <c r="I105" s="143">
        <f>'4月'!AM106</f>
        <v>1</v>
      </c>
      <c r="J105" s="89">
        <f>'4月'!AN106</f>
        <v>0</v>
      </c>
      <c r="K105" s="144" t="str">
        <f>'5月'!AN106</f>
        <v/>
      </c>
      <c r="L105" s="89">
        <f>'5月'!AO106</f>
        <v>0</v>
      </c>
      <c r="M105" s="144">
        <f>'6月（停止あり）'!AM106</f>
        <v>1</v>
      </c>
      <c r="N105" s="89">
        <f>'6月（停止あり）'!AN106</f>
        <v>0</v>
      </c>
      <c r="O105" s="144">
        <f>'7月（停止あり）'!AN106</f>
        <v>1</v>
      </c>
      <c r="P105" s="89">
        <f>'7月（停止あり）'!AO106</f>
        <v>0</v>
      </c>
      <c r="Q105" s="145">
        <f>'8月（停止あり）'!AN106</f>
        <v>1</v>
      </c>
      <c r="R105" s="146">
        <f>'8月（停止あり）'!AO106</f>
        <v>0</v>
      </c>
      <c r="S105" s="144">
        <f>'9月（停止あり）'!AM106</f>
        <v>1</v>
      </c>
      <c r="T105" s="89">
        <f>'9月（停止あり）'!AN106</f>
        <v>0</v>
      </c>
      <c r="U105" s="147">
        <f>'10月(停止あり）'!AN106</f>
        <v>1</v>
      </c>
      <c r="V105" s="148">
        <f>'10月(停止あり）'!AO106</f>
        <v>0</v>
      </c>
      <c r="W105" s="149">
        <f>'11月（停止あり）'!AM106</f>
        <v>1</v>
      </c>
      <c r="X105" s="150">
        <f>'11月（停止あり）'!AN106</f>
        <v>0</v>
      </c>
      <c r="Y105" s="140">
        <f>'12月'!AN106</f>
        <v>1</v>
      </c>
      <c r="Z105" s="141">
        <f>'12月'!AO106</f>
        <v>0</v>
      </c>
      <c r="AA105" s="140">
        <f>'1月'!AN106</f>
        <v>1</v>
      </c>
      <c r="AB105" s="141">
        <f>'1月'!AO106</f>
        <v>0</v>
      </c>
      <c r="AC105" s="140">
        <f>'2月'!AL106</f>
        <v>1</v>
      </c>
      <c r="AD105" s="141">
        <f>'2月'!AM106</f>
        <v>0</v>
      </c>
      <c r="AE105" s="140" t="str">
        <f>'3月'!AN106</f>
        <v/>
      </c>
      <c r="AF105" s="141">
        <f>'3月'!AO106</f>
        <v>0</v>
      </c>
      <c r="AG105" s="151">
        <f t="shared" si="6"/>
        <v>1</v>
      </c>
      <c r="AH105" s="172">
        <f t="shared" si="5"/>
        <v>0</v>
      </c>
    </row>
    <row r="106" spans="2:34" x14ac:dyDescent="0.2">
      <c r="B106" s="13">
        <v>92</v>
      </c>
      <c r="C106" s="345"/>
      <c r="D106" s="362"/>
      <c r="E106" s="345"/>
      <c r="F106" s="221" t="s">
        <v>249</v>
      </c>
      <c r="G106" s="234" t="s">
        <v>250</v>
      </c>
      <c r="H106" s="12" t="s">
        <v>30</v>
      </c>
      <c r="I106" s="143">
        <f>'4月'!AM107</f>
        <v>1</v>
      </c>
      <c r="J106" s="89">
        <f>'4月'!AN107</f>
        <v>0</v>
      </c>
      <c r="K106" s="144" t="str">
        <f>'5月'!AN107</f>
        <v/>
      </c>
      <c r="L106" s="89">
        <f>'5月'!AO107</f>
        <v>0</v>
      </c>
      <c r="M106" s="144">
        <f>'6月（停止あり）'!AM107</f>
        <v>1</v>
      </c>
      <c r="N106" s="89">
        <f>'6月（停止あり）'!AN107</f>
        <v>0</v>
      </c>
      <c r="O106" s="144">
        <f>'7月（停止あり）'!AN107</f>
        <v>1</v>
      </c>
      <c r="P106" s="89">
        <f>'7月（停止あり）'!AO107</f>
        <v>0</v>
      </c>
      <c r="Q106" s="145">
        <f>'8月（停止あり）'!AN107</f>
        <v>1</v>
      </c>
      <c r="R106" s="146">
        <f>'8月（停止あり）'!AO107</f>
        <v>0</v>
      </c>
      <c r="S106" s="144">
        <f>'9月（停止あり）'!AM107</f>
        <v>1</v>
      </c>
      <c r="T106" s="89">
        <f>'9月（停止あり）'!AN107</f>
        <v>0</v>
      </c>
      <c r="U106" s="147">
        <f>'10月(停止あり）'!AN107</f>
        <v>1</v>
      </c>
      <c r="V106" s="148">
        <f>'10月(停止あり）'!AO107</f>
        <v>0</v>
      </c>
      <c r="W106" s="149">
        <f>'11月（停止あり）'!AM107</f>
        <v>1</v>
      </c>
      <c r="X106" s="150">
        <f>'11月（停止あり）'!AN107</f>
        <v>0</v>
      </c>
      <c r="Y106" s="140">
        <f>'12月'!AN107</f>
        <v>1</v>
      </c>
      <c r="Z106" s="141">
        <f>'12月'!AO107</f>
        <v>0</v>
      </c>
      <c r="AA106" s="140">
        <f>'1月'!AN107</f>
        <v>1</v>
      </c>
      <c r="AB106" s="141">
        <f>'1月'!AO107</f>
        <v>0</v>
      </c>
      <c r="AC106" s="140">
        <f>'2月'!AL107</f>
        <v>1</v>
      </c>
      <c r="AD106" s="141">
        <f>'2月'!AM107</f>
        <v>0</v>
      </c>
      <c r="AE106" s="140" t="str">
        <f>'3月'!AN107</f>
        <v/>
      </c>
      <c r="AF106" s="141">
        <f>'3月'!AO107</f>
        <v>0</v>
      </c>
      <c r="AG106" s="151">
        <f t="shared" si="6"/>
        <v>1</v>
      </c>
      <c r="AH106" s="172">
        <f t="shared" si="5"/>
        <v>0</v>
      </c>
    </row>
    <row r="107" spans="2:34" x14ac:dyDescent="0.2">
      <c r="B107" s="13">
        <v>93</v>
      </c>
      <c r="C107" s="345"/>
      <c r="D107" s="362"/>
      <c r="E107" s="345"/>
      <c r="F107" s="221" t="s">
        <v>251</v>
      </c>
      <c r="G107" s="234" t="s">
        <v>252</v>
      </c>
      <c r="H107" s="12" t="s">
        <v>30</v>
      </c>
      <c r="I107" s="143">
        <f>'4月'!AM108</f>
        <v>1</v>
      </c>
      <c r="J107" s="89">
        <f>'4月'!AN108</f>
        <v>0</v>
      </c>
      <c r="K107" s="144" t="str">
        <f>'5月'!AN108</f>
        <v/>
      </c>
      <c r="L107" s="89">
        <f>'5月'!AO108</f>
        <v>0</v>
      </c>
      <c r="M107" s="144">
        <f>'6月（停止あり）'!AM108</f>
        <v>1</v>
      </c>
      <c r="N107" s="89">
        <f>'6月（停止あり）'!AN108</f>
        <v>0</v>
      </c>
      <c r="O107" s="144">
        <f>'7月（停止あり）'!AN108</f>
        <v>1</v>
      </c>
      <c r="P107" s="89">
        <f>'7月（停止あり）'!AO108</f>
        <v>0</v>
      </c>
      <c r="Q107" s="145">
        <f>'8月（停止あり）'!AN108</f>
        <v>1</v>
      </c>
      <c r="R107" s="146">
        <f>'8月（停止あり）'!AO108</f>
        <v>0</v>
      </c>
      <c r="S107" s="144">
        <f>'9月（停止あり）'!AM108</f>
        <v>1</v>
      </c>
      <c r="T107" s="89">
        <f>'9月（停止あり）'!AN108</f>
        <v>0</v>
      </c>
      <c r="U107" s="147">
        <f>'10月(停止あり）'!AN108</f>
        <v>1</v>
      </c>
      <c r="V107" s="148">
        <f>'10月(停止あり）'!AO108</f>
        <v>0</v>
      </c>
      <c r="W107" s="149">
        <f>'11月（停止あり）'!AM108</f>
        <v>1</v>
      </c>
      <c r="X107" s="150">
        <f>'11月（停止あり）'!AN108</f>
        <v>0</v>
      </c>
      <c r="Y107" s="140">
        <f>'12月'!AN108</f>
        <v>1</v>
      </c>
      <c r="Z107" s="141">
        <f>'12月'!AO108</f>
        <v>0</v>
      </c>
      <c r="AA107" s="140">
        <f>'1月'!AN108</f>
        <v>1</v>
      </c>
      <c r="AB107" s="141">
        <f>'1月'!AO108</f>
        <v>0</v>
      </c>
      <c r="AC107" s="140">
        <f>'2月'!AL108</f>
        <v>1</v>
      </c>
      <c r="AD107" s="141">
        <f>'2月'!AM108</f>
        <v>0</v>
      </c>
      <c r="AE107" s="140" t="str">
        <f>'3月'!AN108</f>
        <v/>
      </c>
      <c r="AF107" s="141">
        <f>'3月'!AO108</f>
        <v>0</v>
      </c>
      <c r="AG107" s="151">
        <f t="shared" si="6"/>
        <v>1</v>
      </c>
      <c r="AH107" s="172">
        <f t="shared" si="5"/>
        <v>0</v>
      </c>
    </row>
    <row r="108" spans="2:34" x14ac:dyDescent="0.2">
      <c r="B108" s="13">
        <v>94</v>
      </c>
      <c r="C108" s="345"/>
      <c r="D108" s="362"/>
      <c r="E108" s="345"/>
      <c r="F108" s="221" t="s">
        <v>253</v>
      </c>
      <c r="G108" s="234" t="s">
        <v>254</v>
      </c>
      <c r="H108" s="12" t="s">
        <v>30</v>
      </c>
      <c r="I108" s="143">
        <f>'4月'!AM109</f>
        <v>1</v>
      </c>
      <c r="J108" s="89">
        <f>'4月'!AN109</f>
        <v>0</v>
      </c>
      <c r="K108" s="144" t="str">
        <f>'5月'!AN109</f>
        <v/>
      </c>
      <c r="L108" s="89">
        <f>'5月'!AO109</f>
        <v>0</v>
      </c>
      <c r="M108" s="144">
        <f>'6月（停止あり）'!AM109</f>
        <v>1</v>
      </c>
      <c r="N108" s="89">
        <f>'6月（停止あり）'!AN109</f>
        <v>0</v>
      </c>
      <c r="O108" s="144">
        <f>'7月（停止あり）'!AN109</f>
        <v>1</v>
      </c>
      <c r="P108" s="89">
        <f>'7月（停止あり）'!AO109</f>
        <v>0</v>
      </c>
      <c r="Q108" s="145">
        <f>'8月（停止あり）'!AN109</f>
        <v>1</v>
      </c>
      <c r="R108" s="146">
        <f>'8月（停止あり）'!AO109</f>
        <v>0</v>
      </c>
      <c r="S108" s="144">
        <f>'9月（停止あり）'!AM109</f>
        <v>1</v>
      </c>
      <c r="T108" s="89">
        <f>'9月（停止あり）'!AN109</f>
        <v>0</v>
      </c>
      <c r="U108" s="147">
        <f>'10月(停止あり）'!AN109</f>
        <v>1</v>
      </c>
      <c r="V108" s="148">
        <f>'10月(停止あり）'!AO109</f>
        <v>0</v>
      </c>
      <c r="W108" s="149">
        <f>'11月（停止あり）'!AM109</f>
        <v>1</v>
      </c>
      <c r="X108" s="150">
        <f>'11月（停止あり）'!AN109</f>
        <v>0</v>
      </c>
      <c r="Y108" s="140">
        <f>'12月'!AN109</f>
        <v>1</v>
      </c>
      <c r="Z108" s="141">
        <f>'12月'!AO109</f>
        <v>0</v>
      </c>
      <c r="AA108" s="140">
        <f>'1月'!AN109</f>
        <v>1</v>
      </c>
      <c r="AB108" s="141">
        <f>'1月'!AO109</f>
        <v>0</v>
      </c>
      <c r="AC108" s="140">
        <f>'2月'!AL109</f>
        <v>1</v>
      </c>
      <c r="AD108" s="141">
        <f>'2月'!AM109</f>
        <v>0</v>
      </c>
      <c r="AE108" s="140" t="str">
        <f>'3月'!AN109</f>
        <v/>
      </c>
      <c r="AF108" s="141">
        <f>'3月'!AO109</f>
        <v>0</v>
      </c>
      <c r="AG108" s="151">
        <f t="shared" si="6"/>
        <v>1</v>
      </c>
      <c r="AH108" s="172">
        <f t="shared" si="5"/>
        <v>0</v>
      </c>
    </row>
    <row r="109" spans="2:34" x14ac:dyDescent="0.2">
      <c r="B109" s="13">
        <v>95</v>
      </c>
      <c r="C109" s="345"/>
      <c r="D109" s="362"/>
      <c r="E109" s="345"/>
      <c r="F109" s="221" t="s">
        <v>255</v>
      </c>
      <c r="G109" s="234" t="s">
        <v>256</v>
      </c>
      <c r="H109" s="12" t="s">
        <v>30</v>
      </c>
      <c r="I109" s="143">
        <f>'4月'!AM110</f>
        <v>1</v>
      </c>
      <c r="J109" s="89">
        <f>'4月'!AN110</f>
        <v>0</v>
      </c>
      <c r="K109" s="144" t="str">
        <f>'5月'!AN110</f>
        <v/>
      </c>
      <c r="L109" s="89">
        <f>'5月'!AO110</f>
        <v>0</v>
      </c>
      <c r="M109" s="144">
        <f>'6月（停止あり）'!AM110</f>
        <v>1</v>
      </c>
      <c r="N109" s="89">
        <f>'6月（停止あり）'!AN110</f>
        <v>0</v>
      </c>
      <c r="O109" s="144">
        <f>'7月（停止あり）'!AN110</f>
        <v>1</v>
      </c>
      <c r="P109" s="89">
        <f>'7月（停止あり）'!AO110</f>
        <v>0</v>
      </c>
      <c r="Q109" s="145">
        <f>'8月（停止あり）'!AN110</f>
        <v>1</v>
      </c>
      <c r="R109" s="146">
        <f>'8月（停止あり）'!AO110</f>
        <v>0</v>
      </c>
      <c r="S109" s="144">
        <f>'9月（停止あり）'!AM110</f>
        <v>1</v>
      </c>
      <c r="T109" s="89">
        <f>'9月（停止あり）'!AN110</f>
        <v>0</v>
      </c>
      <c r="U109" s="147">
        <f>'10月(停止あり）'!AN110</f>
        <v>1</v>
      </c>
      <c r="V109" s="148">
        <f>'10月(停止あり）'!AO110</f>
        <v>0</v>
      </c>
      <c r="W109" s="149">
        <f>'11月（停止あり）'!AM110</f>
        <v>1</v>
      </c>
      <c r="X109" s="150">
        <f>'11月（停止あり）'!AN110</f>
        <v>0</v>
      </c>
      <c r="Y109" s="140">
        <f>'12月'!AN110</f>
        <v>1</v>
      </c>
      <c r="Z109" s="141">
        <f>'12月'!AO110</f>
        <v>0</v>
      </c>
      <c r="AA109" s="140">
        <f>'1月'!AN110</f>
        <v>1</v>
      </c>
      <c r="AB109" s="141">
        <f>'1月'!AO110</f>
        <v>0</v>
      </c>
      <c r="AC109" s="140">
        <f>'2月'!AL110</f>
        <v>1</v>
      </c>
      <c r="AD109" s="141">
        <f>'2月'!AM110</f>
        <v>0</v>
      </c>
      <c r="AE109" s="140" t="str">
        <f>'3月'!AN110</f>
        <v/>
      </c>
      <c r="AF109" s="141">
        <f>'3月'!AO110</f>
        <v>0</v>
      </c>
      <c r="AG109" s="151">
        <f t="shared" si="6"/>
        <v>1</v>
      </c>
      <c r="AH109" s="172">
        <f t="shared" si="5"/>
        <v>0</v>
      </c>
    </row>
    <row r="110" spans="2:34" x14ac:dyDescent="0.2">
      <c r="B110" s="13">
        <v>96</v>
      </c>
      <c r="C110" s="345"/>
      <c r="D110" s="362"/>
      <c r="E110" s="345"/>
      <c r="F110" s="228" t="s">
        <v>257</v>
      </c>
      <c r="G110" s="234" t="s">
        <v>248</v>
      </c>
      <c r="H110" s="12" t="s">
        <v>30</v>
      </c>
      <c r="I110" s="143">
        <f>'4月'!AM111</f>
        <v>1</v>
      </c>
      <c r="J110" s="89">
        <f>'4月'!AN111</f>
        <v>0</v>
      </c>
      <c r="K110" s="144" t="str">
        <f>'5月'!AN111</f>
        <v/>
      </c>
      <c r="L110" s="89">
        <f>'5月'!AO111</f>
        <v>0</v>
      </c>
      <c r="M110" s="144">
        <f>'6月（停止あり）'!AM111</f>
        <v>1</v>
      </c>
      <c r="N110" s="89">
        <f>'6月（停止あり）'!AN111</f>
        <v>0</v>
      </c>
      <c r="O110" s="144">
        <f>'7月（停止あり）'!AN111</f>
        <v>1</v>
      </c>
      <c r="P110" s="89">
        <f>'7月（停止あり）'!AO111</f>
        <v>0</v>
      </c>
      <c r="Q110" s="145">
        <f>'8月（停止あり）'!AN111</f>
        <v>1</v>
      </c>
      <c r="R110" s="146">
        <f>'8月（停止あり）'!AO111</f>
        <v>0</v>
      </c>
      <c r="S110" s="144">
        <f>'9月（停止あり）'!AM111</f>
        <v>1</v>
      </c>
      <c r="T110" s="89">
        <f>'9月（停止あり）'!AN111</f>
        <v>0</v>
      </c>
      <c r="U110" s="147">
        <f>'10月(停止あり）'!AN111</f>
        <v>1</v>
      </c>
      <c r="V110" s="148">
        <f>'10月(停止あり）'!AO111</f>
        <v>0</v>
      </c>
      <c r="W110" s="149">
        <f>'11月（停止あり）'!AM111</f>
        <v>1</v>
      </c>
      <c r="X110" s="150">
        <f>'11月（停止あり）'!AN111</f>
        <v>0</v>
      </c>
      <c r="Y110" s="140">
        <f>'12月'!AN111</f>
        <v>1</v>
      </c>
      <c r="Z110" s="141">
        <f>'12月'!AO111</f>
        <v>0</v>
      </c>
      <c r="AA110" s="140">
        <f>'1月'!AN111</f>
        <v>1</v>
      </c>
      <c r="AB110" s="141">
        <f>'1月'!AO111</f>
        <v>0</v>
      </c>
      <c r="AC110" s="140">
        <f>'2月'!AL111</f>
        <v>1</v>
      </c>
      <c r="AD110" s="141">
        <f>'2月'!AM111</f>
        <v>0</v>
      </c>
      <c r="AE110" s="140" t="str">
        <f>'3月'!AN111</f>
        <v/>
      </c>
      <c r="AF110" s="141">
        <f>'3月'!AO111</f>
        <v>0</v>
      </c>
      <c r="AG110" s="151">
        <f t="shared" si="6"/>
        <v>1</v>
      </c>
      <c r="AH110" s="172">
        <f t="shared" si="5"/>
        <v>0</v>
      </c>
    </row>
    <row r="111" spans="2:34" x14ac:dyDescent="0.2">
      <c r="B111" s="13">
        <v>97</v>
      </c>
      <c r="C111" s="345"/>
      <c r="D111" s="362"/>
      <c r="E111" s="345"/>
      <c r="F111" s="228" t="s">
        <v>258</v>
      </c>
      <c r="G111" s="234" t="s">
        <v>259</v>
      </c>
      <c r="H111" s="12" t="s">
        <v>30</v>
      </c>
      <c r="I111" s="143">
        <f>'4月'!AM112</f>
        <v>1</v>
      </c>
      <c r="J111" s="89">
        <f>'4月'!AN112</f>
        <v>0</v>
      </c>
      <c r="K111" s="144" t="str">
        <f>'5月'!AN112</f>
        <v/>
      </c>
      <c r="L111" s="89">
        <f>'5月'!AO112</f>
        <v>0</v>
      </c>
      <c r="M111" s="144">
        <f>'6月（停止あり）'!AM112</f>
        <v>1</v>
      </c>
      <c r="N111" s="89">
        <f>'6月（停止あり）'!AN112</f>
        <v>0</v>
      </c>
      <c r="O111" s="144">
        <f>'7月（停止あり）'!AN112</f>
        <v>1</v>
      </c>
      <c r="P111" s="89">
        <f>'7月（停止あり）'!AO112</f>
        <v>0</v>
      </c>
      <c r="Q111" s="145">
        <f>'8月（停止あり）'!AN112</f>
        <v>1</v>
      </c>
      <c r="R111" s="146">
        <f>'8月（停止あり）'!AO112</f>
        <v>0</v>
      </c>
      <c r="S111" s="144">
        <f>'9月（停止あり）'!AM112</f>
        <v>1</v>
      </c>
      <c r="T111" s="89">
        <f>'9月（停止あり）'!AN112</f>
        <v>0</v>
      </c>
      <c r="U111" s="147">
        <f>'10月(停止あり）'!AN112</f>
        <v>1</v>
      </c>
      <c r="V111" s="148">
        <f>'10月(停止あり）'!AO112</f>
        <v>0</v>
      </c>
      <c r="W111" s="149">
        <f>'11月（停止あり）'!AM112</f>
        <v>1</v>
      </c>
      <c r="X111" s="150">
        <f>'11月（停止あり）'!AN112</f>
        <v>0</v>
      </c>
      <c r="Y111" s="140">
        <f>'12月'!AN112</f>
        <v>1</v>
      </c>
      <c r="Z111" s="141">
        <f>'12月'!AO112</f>
        <v>0</v>
      </c>
      <c r="AA111" s="140">
        <f>'1月'!AN112</f>
        <v>1</v>
      </c>
      <c r="AB111" s="141">
        <f>'1月'!AO112</f>
        <v>0</v>
      </c>
      <c r="AC111" s="140">
        <f>'2月'!AL112</f>
        <v>1</v>
      </c>
      <c r="AD111" s="141">
        <f>'2月'!AM112</f>
        <v>0</v>
      </c>
      <c r="AE111" s="140" t="str">
        <f>'3月'!AN112</f>
        <v/>
      </c>
      <c r="AF111" s="141">
        <f>'3月'!AO112</f>
        <v>0</v>
      </c>
      <c r="AG111" s="151">
        <f t="shared" si="6"/>
        <v>1</v>
      </c>
      <c r="AH111" s="172">
        <f t="shared" si="5"/>
        <v>0</v>
      </c>
    </row>
    <row r="112" spans="2:34" x14ac:dyDescent="0.2">
      <c r="B112" s="13">
        <v>98</v>
      </c>
      <c r="C112" s="345"/>
      <c r="D112" s="362"/>
      <c r="E112" s="345"/>
      <c r="F112" s="221" t="s">
        <v>260</v>
      </c>
      <c r="G112" s="234" t="s">
        <v>261</v>
      </c>
      <c r="H112" s="12" t="s">
        <v>30</v>
      </c>
      <c r="I112" s="143">
        <f>'4月'!AM113</f>
        <v>1</v>
      </c>
      <c r="J112" s="89">
        <f>'4月'!AN113</f>
        <v>0</v>
      </c>
      <c r="K112" s="144" t="str">
        <f>'5月'!AN113</f>
        <v/>
      </c>
      <c r="L112" s="89">
        <f>'5月'!AO113</f>
        <v>0</v>
      </c>
      <c r="M112" s="144">
        <f>'6月（停止あり）'!AM113</f>
        <v>1</v>
      </c>
      <c r="N112" s="89">
        <f>'6月（停止あり）'!AN113</f>
        <v>0</v>
      </c>
      <c r="O112" s="144">
        <f>'7月（停止あり）'!AN113</f>
        <v>1</v>
      </c>
      <c r="P112" s="89">
        <f>'7月（停止あり）'!AO113</f>
        <v>0</v>
      </c>
      <c r="Q112" s="145">
        <f>'8月（停止あり）'!AN113</f>
        <v>1</v>
      </c>
      <c r="R112" s="146">
        <f>'8月（停止あり）'!AO113</f>
        <v>0</v>
      </c>
      <c r="S112" s="144">
        <f>'9月（停止あり）'!AM113</f>
        <v>1</v>
      </c>
      <c r="T112" s="89">
        <f>'9月（停止あり）'!AN113</f>
        <v>0</v>
      </c>
      <c r="U112" s="147">
        <f>'10月(停止あり）'!AN113</f>
        <v>1</v>
      </c>
      <c r="V112" s="148">
        <f>'10月(停止あり）'!AO113</f>
        <v>0</v>
      </c>
      <c r="W112" s="149">
        <f>'11月（停止あり）'!AM113</f>
        <v>1</v>
      </c>
      <c r="X112" s="150">
        <f>'11月（停止あり）'!AN113</f>
        <v>0</v>
      </c>
      <c r="Y112" s="140">
        <f>'12月'!AN113</f>
        <v>1</v>
      </c>
      <c r="Z112" s="141">
        <f>'12月'!AO113</f>
        <v>0</v>
      </c>
      <c r="AA112" s="140">
        <f>'1月'!AN113</f>
        <v>1</v>
      </c>
      <c r="AB112" s="141">
        <f>'1月'!AO113</f>
        <v>0</v>
      </c>
      <c r="AC112" s="140">
        <f>'2月'!AL113</f>
        <v>1</v>
      </c>
      <c r="AD112" s="141">
        <f>'2月'!AM113</f>
        <v>0</v>
      </c>
      <c r="AE112" s="140" t="str">
        <f>'3月'!AN113</f>
        <v/>
      </c>
      <c r="AF112" s="141">
        <f>'3月'!AO113</f>
        <v>0</v>
      </c>
      <c r="AG112" s="151">
        <f t="shared" si="6"/>
        <v>1</v>
      </c>
      <c r="AH112" s="172">
        <f t="shared" si="5"/>
        <v>0</v>
      </c>
    </row>
    <row r="113" spans="2:34" ht="13.8" thickBot="1" x14ac:dyDescent="0.25">
      <c r="B113" s="13">
        <v>99</v>
      </c>
      <c r="C113" s="345"/>
      <c r="D113" s="362"/>
      <c r="E113" s="345"/>
      <c r="F113" s="242" t="s">
        <v>262</v>
      </c>
      <c r="G113" s="243" t="s">
        <v>263</v>
      </c>
      <c r="H113" s="12" t="s">
        <v>30</v>
      </c>
      <c r="I113" s="185">
        <f>'4月'!AM114</f>
        <v>1</v>
      </c>
      <c r="J113" s="92">
        <f>'4月'!AN114</f>
        <v>0</v>
      </c>
      <c r="K113" s="186" t="str">
        <f>'5月'!AN114</f>
        <v/>
      </c>
      <c r="L113" s="91">
        <f>'5月'!AO114</f>
        <v>0</v>
      </c>
      <c r="M113" s="152">
        <f>'6月（停止あり）'!AM114</f>
        <v>1</v>
      </c>
      <c r="N113" s="92">
        <f>'6月（停止あり）'!AN114</f>
        <v>0</v>
      </c>
      <c r="O113" s="144">
        <f>'7月（停止あり）'!AN114</f>
        <v>1</v>
      </c>
      <c r="P113" s="89">
        <f>'7月（停止あり）'!AO114</f>
        <v>0</v>
      </c>
      <c r="Q113" s="153">
        <f>'8月（停止あり）'!AN114</f>
        <v>1</v>
      </c>
      <c r="R113" s="154">
        <f>'8月（停止あり）'!AO114</f>
        <v>0</v>
      </c>
      <c r="S113" s="144">
        <f>'9月（停止あり）'!AM114</f>
        <v>1</v>
      </c>
      <c r="T113" s="89">
        <f>'9月（停止あり）'!AN114</f>
        <v>0</v>
      </c>
      <c r="U113" s="180">
        <f>'10月(停止あり）'!AN114</f>
        <v>1</v>
      </c>
      <c r="V113" s="181">
        <f>'10月(停止あり）'!AO114</f>
        <v>0</v>
      </c>
      <c r="W113" s="149">
        <f>'11月（停止あり）'!AM114</f>
        <v>1</v>
      </c>
      <c r="X113" s="150">
        <f>'11月（停止あり）'!AN114</f>
        <v>0</v>
      </c>
      <c r="Y113" s="140">
        <f>'12月'!AN114</f>
        <v>1</v>
      </c>
      <c r="Z113" s="141">
        <f>'12月'!AO114</f>
        <v>0</v>
      </c>
      <c r="AA113" s="140">
        <f>'1月'!AN114</f>
        <v>1</v>
      </c>
      <c r="AB113" s="141">
        <f>'1月'!AO114</f>
        <v>0</v>
      </c>
      <c r="AC113" s="140">
        <f>'2月'!AL114</f>
        <v>1</v>
      </c>
      <c r="AD113" s="141">
        <f>'2月'!AM114</f>
        <v>0</v>
      </c>
      <c r="AE113" s="140" t="str">
        <f>'3月'!AN114</f>
        <v/>
      </c>
      <c r="AF113" s="141">
        <f>'3月'!AO114</f>
        <v>0</v>
      </c>
      <c r="AG113" s="151">
        <f t="shared" si="6"/>
        <v>1</v>
      </c>
      <c r="AH113" s="172">
        <f t="shared" si="5"/>
        <v>0</v>
      </c>
    </row>
    <row r="114" spans="2:34" ht="13.8" thickBot="1" x14ac:dyDescent="0.25">
      <c r="B114" s="13"/>
      <c r="C114" s="345"/>
      <c r="D114" s="362"/>
      <c r="E114" s="345"/>
      <c r="F114" s="231" t="s">
        <v>337</v>
      </c>
      <c r="G114" s="232"/>
      <c r="H114" s="43"/>
      <c r="I114" s="158" t="str">
        <f>'4月'!AM115</f>
        <v>100%</v>
      </c>
      <c r="J114" s="93">
        <f>'4月'!AN115</f>
        <v>0</v>
      </c>
      <c r="K114" s="158" t="str">
        <f>'5月'!AN115</f>
        <v>100%</v>
      </c>
      <c r="L114" s="93">
        <f>'5月'!AO115</f>
        <v>0</v>
      </c>
      <c r="M114" s="158" t="str">
        <f>'6月（停止あり）'!AM115</f>
        <v>100%</v>
      </c>
      <c r="N114" s="93">
        <f>'6月（停止あり）'!AN115</f>
        <v>0</v>
      </c>
      <c r="O114" s="158" t="str">
        <f>'7月（停止あり）'!AN115</f>
        <v>100%</v>
      </c>
      <c r="P114" s="166">
        <f>'7月（停止あり）'!AO115</f>
        <v>0</v>
      </c>
      <c r="Q114" s="162" t="str">
        <f>'8月（停止あり）'!AN115</f>
        <v>100%</v>
      </c>
      <c r="R114" s="166">
        <f>'8月（停止あり）'!AO115</f>
        <v>0</v>
      </c>
      <c r="S114" s="162" t="str">
        <f>'9月（停止あり）'!AM115</f>
        <v>100%</v>
      </c>
      <c r="T114" s="93">
        <f>'9月（停止あり）'!AN115</f>
        <v>0</v>
      </c>
      <c r="U114" s="177">
        <f>'8月（停止あり）'!AR115</f>
        <v>0</v>
      </c>
      <c r="V114" s="166">
        <f>'10月(停止あり）'!AO115</f>
        <v>0</v>
      </c>
      <c r="W114" s="165" t="str">
        <f>'11月（停止あり）'!AM115</f>
        <v>100%</v>
      </c>
      <c r="X114" s="166">
        <f>'11月（停止あり）'!AN115</f>
        <v>0</v>
      </c>
      <c r="Y114" s="165" t="str">
        <f>'12月'!AN115</f>
        <v>100%</v>
      </c>
      <c r="Z114" s="166">
        <f>'12月'!AO115</f>
        <v>0</v>
      </c>
      <c r="AA114" s="165" t="str">
        <f>'1月'!AN115</f>
        <v>100%</v>
      </c>
      <c r="AB114" s="166">
        <f>'1月'!AO115</f>
        <v>0</v>
      </c>
      <c r="AC114" s="165" t="str">
        <f>'2月'!AL115</f>
        <v>100%</v>
      </c>
      <c r="AD114" s="93">
        <f>'2月'!AM115</f>
        <v>0</v>
      </c>
      <c r="AE114" s="165" t="str">
        <f>'3月'!AN115</f>
        <v>100%</v>
      </c>
      <c r="AF114" s="93">
        <f>'3月'!AO115</f>
        <v>0</v>
      </c>
      <c r="AG114" s="187">
        <f>IF(AH114=0,1,1-AH114/7665)</f>
        <v>1</v>
      </c>
      <c r="AH114" s="93">
        <f>SUM(AH93:AH113)</f>
        <v>0</v>
      </c>
    </row>
    <row r="115" spans="2:34" ht="13.8" thickBot="1" x14ac:dyDescent="0.25">
      <c r="B115" s="52"/>
      <c r="C115" s="345"/>
      <c r="D115" s="362"/>
      <c r="E115" s="345"/>
      <c r="F115" s="231" t="s">
        <v>338</v>
      </c>
      <c r="G115" s="232"/>
      <c r="H115" s="47"/>
      <c r="I115" s="188">
        <f>'4月'!AM116</f>
        <v>1</v>
      </c>
      <c r="J115" s="189">
        <f>'4月'!AN116</f>
        <v>0</v>
      </c>
      <c r="K115" s="190">
        <f>'5月'!AN116</f>
        <v>1</v>
      </c>
      <c r="L115" s="191">
        <f>'5月'!AO116</f>
        <v>0</v>
      </c>
      <c r="M115" s="188">
        <f>'6月（停止あり）'!AM116</f>
        <v>0.84444444444444444</v>
      </c>
      <c r="N115" s="189">
        <f>'6月（停止あり）'!AN116</f>
        <v>462</v>
      </c>
      <c r="O115" s="188">
        <f>'7月（停止あり）'!AN116</f>
        <v>0.8514173998044966</v>
      </c>
      <c r="P115" s="192">
        <f>'7月（停止あり）'!AO116</f>
        <v>456</v>
      </c>
      <c r="Q115" s="193">
        <f>'8月（停止あり）'!AN116</f>
        <v>0.88888888888888884</v>
      </c>
      <c r="R115" s="194">
        <f>'8月（停止あり）'!AO116</f>
        <v>341</v>
      </c>
      <c r="S115" s="193">
        <f>'9月（停止あり）'!AM116</f>
        <v>0.88888888888888884</v>
      </c>
      <c r="T115" s="195">
        <f>'9月（停止あり）'!AN116</f>
        <v>330</v>
      </c>
      <c r="U115" s="193">
        <f>'8月（停止あり）'!AR116</f>
        <v>0</v>
      </c>
      <c r="V115" s="192">
        <f>'10月(停止あり）'!AO116</f>
        <v>124</v>
      </c>
      <c r="W115" s="193">
        <f>'11月（停止あり）'!AM116</f>
        <v>0.9811447811447811</v>
      </c>
      <c r="X115" s="192">
        <f>'11月（停止あり）'!AN116</f>
        <v>56</v>
      </c>
      <c r="Y115" s="196">
        <f>'12月'!AN116</f>
        <v>1</v>
      </c>
      <c r="Z115" s="197">
        <f>'12月'!AO116</f>
        <v>0</v>
      </c>
      <c r="AA115" s="198">
        <f>'1月'!AN116</f>
        <v>1</v>
      </c>
      <c r="AB115" s="199">
        <f>'1月'!AO116</f>
        <v>0</v>
      </c>
      <c r="AC115" s="200">
        <f>'2月'!AL116</f>
        <v>1</v>
      </c>
      <c r="AD115" s="201">
        <f>'2月'!AM116</f>
        <v>0</v>
      </c>
      <c r="AE115" s="200">
        <f>'3月'!AN116</f>
        <v>1</v>
      </c>
      <c r="AF115" s="201">
        <f>'3月'!AO116</f>
        <v>0</v>
      </c>
      <c r="AG115" s="202">
        <f t="shared" ref="AG115" si="7">AVERAGE(AG114,AG92,AG75,AG72,AG69,AG61,AG58,AG51,AG39,AG34,AG10)</f>
        <v>0.93706413449564119</v>
      </c>
      <c r="AH115" s="203">
        <f>AH114+AH92+AH75+AH72+AH69+AH61+AH58+AH51+AH39+AH34+AH22+AH10</f>
        <v>1769</v>
      </c>
    </row>
    <row r="116" spans="2:34" x14ac:dyDescent="0.2">
      <c r="B116" s="37">
        <v>100</v>
      </c>
      <c r="C116" s="366" t="s">
        <v>264</v>
      </c>
      <c r="D116" s="366"/>
      <c r="E116" s="367"/>
      <c r="F116" s="244" t="s">
        <v>265</v>
      </c>
      <c r="G116" s="241" t="s">
        <v>266</v>
      </c>
      <c r="H116" s="9" t="s">
        <v>267</v>
      </c>
      <c r="I116" s="143">
        <f>'4月'!AM117</f>
        <v>1</v>
      </c>
      <c r="J116" s="120">
        <f>'4月'!AN117</f>
        <v>0</v>
      </c>
      <c r="K116" s="143">
        <f>'5月'!AN117</f>
        <v>1</v>
      </c>
      <c r="L116" s="89">
        <f>'5月'!AO117</f>
        <v>0</v>
      </c>
      <c r="M116" s="143">
        <f>'6月（停止あり）'!AM117</f>
        <v>1</v>
      </c>
      <c r="N116" s="120">
        <f>'6月（停止あり）'!AN117</f>
        <v>0</v>
      </c>
      <c r="O116" s="144">
        <f>'7月（停止あり）'!AN117</f>
        <v>1</v>
      </c>
      <c r="P116" s="89">
        <f>'7月（停止あり）'!AO117</f>
        <v>0</v>
      </c>
      <c r="Q116" s="169">
        <f>'8月（停止あり）'!AN117</f>
        <v>1</v>
      </c>
      <c r="R116" s="170">
        <f>'8月（停止あり）'!AO117</f>
        <v>0</v>
      </c>
      <c r="S116" s="144">
        <f>'9月（停止あり）'!AM117</f>
        <v>1</v>
      </c>
      <c r="T116" s="89">
        <f>'9月（停止あり）'!AN117</f>
        <v>0</v>
      </c>
      <c r="U116" s="182">
        <f>'10月(停止あり）'!AN117</f>
        <v>1</v>
      </c>
      <c r="V116" s="183">
        <f>'10月(停止あり）'!AO117</f>
        <v>0</v>
      </c>
      <c r="W116" s="149">
        <f>'11月（停止あり）'!AM117</f>
        <v>1</v>
      </c>
      <c r="X116" s="150">
        <f>'11月（停止あり）'!AN117</f>
        <v>0</v>
      </c>
      <c r="Y116" s="140">
        <f>'12月'!AN117</f>
        <v>1</v>
      </c>
      <c r="Z116" s="141">
        <f>'12月'!AO117</f>
        <v>0</v>
      </c>
      <c r="AA116" s="140">
        <f>'1月'!AN117</f>
        <v>1</v>
      </c>
      <c r="AB116" s="141">
        <f>'1月'!AO117</f>
        <v>0</v>
      </c>
      <c r="AC116" s="140">
        <f>'2月'!AL117</f>
        <v>1</v>
      </c>
      <c r="AD116" s="141">
        <f>'2月'!AM117</f>
        <v>0</v>
      </c>
      <c r="AE116" s="140">
        <f>'3月'!AN117</f>
        <v>1</v>
      </c>
      <c r="AF116" s="141">
        <f>'3月'!AO117</f>
        <v>0</v>
      </c>
      <c r="AG116" s="151">
        <f t="shared" ref="AG116:AG146" si="8">IF(AH116=0,1,1-AH116/365)</f>
        <v>1</v>
      </c>
      <c r="AH116" s="172">
        <f t="shared" ref="AH116:AH146" si="9">J116+L116+N116+P116+R116+T116+V116+X116+Z116+AB116+AD116+AF116</f>
        <v>0</v>
      </c>
    </row>
    <row r="117" spans="2:34" x14ac:dyDescent="0.2">
      <c r="B117" s="37">
        <v>101</v>
      </c>
      <c r="C117" s="368"/>
      <c r="D117" s="368"/>
      <c r="E117" s="369"/>
      <c r="F117" s="245" t="s">
        <v>269</v>
      </c>
      <c r="G117" s="234" t="s">
        <v>270</v>
      </c>
      <c r="H117" s="12" t="s">
        <v>267</v>
      </c>
      <c r="I117" s="143">
        <f>'4月'!AM118</f>
        <v>1</v>
      </c>
      <c r="J117" s="89">
        <f>'4月'!AN118</f>
        <v>0</v>
      </c>
      <c r="K117" s="143">
        <f>'5月'!AN118</f>
        <v>1</v>
      </c>
      <c r="L117" s="89">
        <f>'5月'!AO118</f>
        <v>0</v>
      </c>
      <c r="M117" s="144">
        <f>'6月（停止あり）'!AM118</f>
        <v>1</v>
      </c>
      <c r="N117" s="89">
        <f>'6月（停止あり）'!AN118</f>
        <v>0</v>
      </c>
      <c r="O117" s="144">
        <f>'7月（停止あり）'!AN118</f>
        <v>1</v>
      </c>
      <c r="P117" s="89">
        <f>'7月（停止あり）'!AO118</f>
        <v>0</v>
      </c>
      <c r="Q117" s="145">
        <f>'8月（停止あり）'!AN118</f>
        <v>1</v>
      </c>
      <c r="R117" s="146">
        <f>'8月（停止あり）'!AO118</f>
        <v>0</v>
      </c>
      <c r="S117" s="144">
        <f>'9月（停止あり）'!AM118</f>
        <v>1</v>
      </c>
      <c r="T117" s="89">
        <f>'9月（停止あり）'!AN118</f>
        <v>0</v>
      </c>
      <c r="U117" s="147">
        <f>'10月(停止あり）'!AN118</f>
        <v>1</v>
      </c>
      <c r="V117" s="148">
        <f>'10月(停止あり）'!AO118</f>
        <v>0</v>
      </c>
      <c r="W117" s="149">
        <f>'11月（停止あり）'!AM118</f>
        <v>1</v>
      </c>
      <c r="X117" s="150">
        <f>'11月（停止あり）'!AN118</f>
        <v>0</v>
      </c>
      <c r="Y117" s="140">
        <f>'12月'!AN118</f>
        <v>1</v>
      </c>
      <c r="Z117" s="141">
        <f>'12月'!AO118</f>
        <v>0</v>
      </c>
      <c r="AA117" s="140">
        <f>'1月'!AN118</f>
        <v>1</v>
      </c>
      <c r="AB117" s="141">
        <f>'1月'!AO118</f>
        <v>0</v>
      </c>
      <c r="AC117" s="140">
        <f>'2月'!AL118</f>
        <v>1</v>
      </c>
      <c r="AD117" s="141">
        <f>'2月'!AM118</f>
        <v>0</v>
      </c>
      <c r="AE117" s="140">
        <f>'3月'!AN118</f>
        <v>1</v>
      </c>
      <c r="AF117" s="141">
        <f>'3月'!AO118</f>
        <v>0</v>
      </c>
      <c r="AG117" s="151">
        <f t="shared" si="8"/>
        <v>1</v>
      </c>
      <c r="AH117" s="172">
        <f t="shared" si="9"/>
        <v>0</v>
      </c>
    </row>
    <row r="118" spans="2:34" x14ac:dyDescent="0.2">
      <c r="B118" s="37">
        <v>102</v>
      </c>
      <c r="C118" s="368"/>
      <c r="D118" s="368"/>
      <c r="E118" s="369"/>
      <c r="F118" s="245" t="s">
        <v>271</v>
      </c>
      <c r="G118" s="234" t="s">
        <v>272</v>
      </c>
      <c r="H118" s="12" t="s">
        <v>90</v>
      </c>
      <c r="I118" s="143">
        <f>'4月'!AM119</f>
        <v>1</v>
      </c>
      <c r="J118" s="89">
        <f>'4月'!AN119</f>
        <v>0</v>
      </c>
      <c r="K118" s="143">
        <f>'5月'!AN119</f>
        <v>1</v>
      </c>
      <c r="L118" s="89">
        <f>'5月'!AO119</f>
        <v>0</v>
      </c>
      <c r="M118" s="144">
        <f>'6月（停止あり）'!AM119</f>
        <v>1</v>
      </c>
      <c r="N118" s="89">
        <f>'6月（停止あり）'!AN119</f>
        <v>0</v>
      </c>
      <c r="O118" s="144">
        <f>'7月（停止あり）'!AN119</f>
        <v>1</v>
      </c>
      <c r="P118" s="89">
        <f>'7月（停止あり）'!AO119</f>
        <v>0</v>
      </c>
      <c r="Q118" s="145">
        <f>'8月（停止あり）'!AN119</f>
        <v>1</v>
      </c>
      <c r="R118" s="146">
        <f>'8月（停止あり）'!AO119</f>
        <v>0</v>
      </c>
      <c r="S118" s="144">
        <f>'9月（停止あり）'!AM119</f>
        <v>1</v>
      </c>
      <c r="T118" s="89">
        <f>'9月（停止あり）'!AN119</f>
        <v>0</v>
      </c>
      <c r="U118" s="147">
        <f>'10月(停止あり）'!AN119</f>
        <v>1</v>
      </c>
      <c r="V118" s="148">
        <f>'10月(停止あり）'!AO119</f>
        <v>0</v>
      </c>
      <c r="W118" s="149">
        <f>'11月（停止あり）'!AM119</f>
        <v>1</v>
      </c>
      <c r="X118" s="150">
        <f>'11月（停止あり）'!AN119</f>
        <v>0</v>
      </c>
      <c r="Y118" s="140">
        <f>'12月'!AN119</f>
        <v>1</v>
      </c>
      <c r="Z118" s="141">
        <f>'12月'!AO119</f>
        <v>0</v>
      </c>
      <c r="AA118" s="140">
        <f>'1月'!AN119</f>
        <v>1</v>
      </c>
      <c r="AB118" s="141">
        <f>'1月'!AO119</f>
        <v>0</v>
      </c>
      <c r="AC118" s="140">
        <f>'2月'!AL119</f>
        <v>1</v>
      </c>
      <c r="AD118" s="141">
        <f>'2月'!AM119</f>
        <v>0</v>
      </c>
      <c r="AE118" s="140">
        <f>'3月'!AN119</f>
        <v>1</v>
      </c>
      <c r="AF118" s="141">
        <f>'3月'!AO119</f>
        <v>0</v>
      </c>
      <c r="AG118" s="151">
        <f t="shared" si="8"/>
        <v>1</v>
      </c>
      <c r="AH118" s="172">
        <f t="shared" si="9"/>
        <v>0</v>
      </c>
    </row>
    <row r="119" spans="2:34" x14ac:dyDescent="0.2">
      <c r="B119" s="37">
        <v>103</v>
      </c>
      <c r="C119" s="368"/>
      <c r="D119" s="368"/>
      <c r="E119" s="369"/>
      <c r="F119" s="245" t="s">
        <v>273</v>
      </c>
      <c r="G119" s="234" t="s">
        <v>274</v>
      </c>
      <c r="H119" s="12" t="s">
        <v>267</v>
      </c>
      <c r="I119" s="143">
        <f>'4月'!AM120</f>
        <v>1</v>
      </c>
      <c r="J119" s="89">
        <f>'4月'!AN120</f>
        <v>0</v>
      </c>
      <c r="K119" s="143">
        <f>'5月'!AN120</f>
        <v>1</v>
      </c>
      <c r="L119" s="89">
        <f>'5月'!AO120</f>
        <v>0</v>
      </c>
      <c r="M119" s="144">
        <f>'6月（停止あり）'!AM120</f>
        <v>1</v>
      </c>
      <c r="N119" s="89">
        <f>'6月（停止あり）'!AN120</f>
        <v>0</v>
      </c>
      <c r="O119" s="144">
        <f>'7月（停止あり）'!AN120</f>
        <v>1</v>
      </c>
      <c r="P119" s="89">
        <f>'7月（停止あり）'!AO120</f>
        <v>0</v>
      </c>
      <c r="Q119" s="145">
        <f>'8月（停止あり）'!AN120</f>
        <v>1</v>
      </c>
      <c r="R119" s="146">
        <f>'8月（停止あり）'!AO120</f>
        <v>0</v>
      </c>
      <c r="S119" s="144">
        <f>'9月（停止あり）'!AM120</f>
        <v>1</v>
      </c>
      <c r="T119" s="89">
        <f>'9月（停止あり）'!AN120</f>
        <v>0</v>
      </c>
      <c r="U119" s="147">
        <f>'10月(停止あり）'!AN120</f>
        <v>1</v>
      </c>
      <c r="V119" s="148">
        <f>'10月(停止あり）'!AO120</f>
        <v>0</v>
      </c>
      <c r="W119" s="149">
        <f>'11月（停止あり）'!AM120</f>
        <v>1</v>
      </c>
      <c r="X119" s="150">
        <f>'11月（停止あり）'!AN120</f>
        <v>0</v>
      </c>
      <c r="Y119" s="140">
        <f>'12月'!AN120</f>
        <v>1</v>
      </c>
      <c r="Z119" s="141">
        <f>'12月'!AO120</f>
        <v>0</v>
      </c>
      <c r="AA119" s="140">
        <f>'1月'!AN120</f>
        <v>1</v>
      </c>
      <c r="AB119" s="141">
        <f>'1月'!AO120</f>
        <v>0</v>
      </c>
      <c r="AC119" s="140">
        <f>'2月'!AL120</f>
        <v>1</v>
      </c>
      <c r="AD119" s="141">
        <f>'2月'!AM120</f>
        <v>0</v>
      </c>
      <c r="AE119" s="140">
        <f>'3月'!AN120</f>
        <v>1</v>
      </c>
      <c r="AF119" s="141">
        <f>'3月'!AO120</f>
        <v>0</v>
      </c>
      <c r="AG119" s="151">
        <f t="shared" si="8"/>
        <v>1</v>
      </c>
      <c r="AH119" s="172">
        <f t="shared" si="9"/>
        <v>0</v>
      </c>
    </row>
    <row r="120" spans="2:34" x14ac:dyDescent="0.2">
      <c r="B120" s="37">
        <v>104</v>
      </c>
      <c r="C120" s="368"/>
      <c r="D120" s="368"/>
      <c r="E120" s="369"/>
      <c r="F120" s="245" t="s">
        <v>276</v>
      </c>
      <c r="G120" s="234" t="s">
        <v>277</v>
      </c>
      <c r="H120" s="12" t="s">
        <v>267</v>
      </c>
      <c r="I120" s="143">
        <f>'4月'!AM121</f>
        <v>1</v>
      </c>
      <c r="J120" s="89">
        <f>'4月'!AN121</f>
        <v>0</v>
      </c>
      <c r="K120" s="143">
        <f>'5月'!AN121</f>
        <v>1</v>
      </c>
      <c r="L120" s="89">
        <f>'5月'!AO121</f>
        <v>0</v>
      </c>
      <c r="M120" s="144">
        <f>'6月（停止あり）'!AM121</f>
        <v>1</v>
      </c>
      <c r="N120" s="89">
        <f>'6月（停止あり）'!AN121</f>
        <v>0</v>
      </c>
      <c r="O120" s="144">
        <f>'7月（停止あり）'!AN121</f>
        <v>1</v>
      </c>
      <c r="P120" s="89">
        <f>'7月（停止あり）'!AO121</f>
        <v>0</v>
      </c>
      <c r="Q120" s="145">
        <f>'8月（停止あり）'!AN121</f>
        <v>1</v>
      </c>
      <c r="R120" s="146">
        <f>'8月（停止あり）'!AO121</f>
        <v>0</v>
      </c>
      <c r="S120" s="144">
        <f>'9月（停止あり）'!AM121</f>
        <v>1</v>
      </c>
      <c r="T120" s="89">
        <f>'9月（停止あり）'!AN121</f>
        <v>0</v>
      </c>
      <c r="U120" s="147">
        <f>'10月(停止あり）'!AN121</f>
        <v>1</v>
      </c>
      <c r="V120" s="148">
        <f>'10月(停止あり）'!AO121</f>
        <v>0</v>
      </c>
      <c r="W120" s="149">
        <f>'11月（停止あり）'!AM121</f>
        <v>1</v>
      </c>
      <c r="X120" s="150">
        <f>'11月（停止あり）'!AN121</f>
        <v>0</v>
      </c>
      <c r="Y120" s="140">
        <f>'12月'!AN121</f>
        <v>1</v>
      </c>
      <c r="Z120" s="141">
        <f>'12月'!AO121</f>
        <v>0</v>
      </c>
      <c r="AA120" s="140">
        <f>'1月'!AN121</f>
        <v>1</v>
      </c>
      <c r="AB120" s="141">
        <f>'1月'!AO121</f>
        <v>0</v>
      </c>
      <c r="AC120" s="140">
        <f>'2月'!AL121</f>
        <v>1</v>
      </c>
      <c r="AD120" s="141">
        <f>'2月'!AM121</f>
        <v>0</v>
      </c>
      <c r="AE120" s="140">
        <f>'3月'!AN121</f>
        <v>1</v>
      </c>
      <c r="AF120" s="141">
        <f>'3月'!AO121</f>
        <v>0</v>
      </c>
      <c r="AG120" s="151">
        <f t="shared" si="8"/>
        <v>1</v>
      </c>
      <c r="AH120" s="172">
        <f t="shared" si="9"/>
        <v>0</v>
      </c>
    </row>
    <row r="121" spans="2:34" x14ac:dyDescent="0.2">
      <c r="B121" s="37">
        <v>105</v>
      </c>
      <c r="C121" s="368"/>
      <c r="D121" s="368"/>
      <c r="E121" s="369"/>
      <c r="F121" s="245" t="s">
        <v>278</v>
      </c>
      <c r="G121" s="234" t="s">
        <v>279</v>
      </c>
      <c r="H121" s="12" t="s">
        <v>267</v>
      </c>
      <c r="I121" s="143">
        <f>'4月'!AM122</f>
        <v>1</v>
      </c>
      <c r="J121" s="89">
        <f>'4月'!AN122</f>
        <v>0</v>
      </c>
      <c r="K121" s="143">
        <f>'5月'!AN122</f>
        <v>1</v>
      </c>
      <c r="L121" s="89">
        <f>'5月'!AO122</f>
        <v>0</v>
      </c>
      <c r="M121" s="144">
        <f>'6月（停止あり）'!AM122</f>
        <v>1</v>
      </c>
      <c r="N121" s="89">
        <f>'6月（停止あり）'!AN122</f>
        <v>0</v>
      </c>
      <c r="O121" s="144">
        <f>'7月（停止あり）'!AN122</f>
        <v>1</v>
      </c>
      <c r="P121" s="89">
        <f>'7月（停止あり）'!AO122</f>
        <v>0</v>
      </c>
      <c r="Q121" s="145">
        <f>'8月（停止あり）'!AN122</f>
        <v>1</v>
      </c>
      <c r="R121" s="146">
        <f>'8月（停止あり）'!AO122</f>
        <v>0</v>
      </c>
      <c r="S121" s="144">
        <f>'9月（停止あり）'!AM122</f>
        <v>1</v>
      </c>
      <c r="T121" s="89">
        <f>'9月（停止あり）'!AN122</f>
        <v>0</v>
      </c>
      <c r="U121" s="147">
        <f>'10月(停止あり）'!AN122</f>
        <v>1</v>
      </c>
      <c r="V121" s="148">
        <f>'10月(停止あり）'!AO122</f>
        <v>0</v>
      </c>
      <c r="W121" s="149">
        <f>'11月（停止あり）'!AM122</f>
        <v>1</v>
      </c>
      <c r="X121" s="150">
        <f>'11月（停止あり）'!AN122</f>
        <v>0</v>
      </c>
      <c r="Y121" s="140">
        <f>'12月'!AN122</f>
        <v>1</v>
      </c>
      <c r="Z121" s="141">
        <f>'12月'!AO122</f>
        <v>0</v>
      </c>
      <c r="AA121" s="140">
        <f>'1月'!AN122</f>
        <v>1</v>
      </c>
      <c r="AB121" s="141">
        <f>'1月'!AO122</f>
        <v>0</v>
      </c>
      <c r="AC121" s="140">
        <f>'2月'!AL122</f>
        <v>1</v>
      </c>
      <c r="AD121" s="141">
        <f>'2月'!AM122</f>
        <v>0</v>
      </c>
      <c r="AE121" s="140">
        <f>'3月'!AN122</f>
        <v>1</v>
      </c>
      <c r="AF121" s="141">
        <f>'3月'!AO122</f>
        <v>0</v>
      </c>
      <c r="AG121" s="151">
        <f t="shared" si="8"/>
        <v>1</v>
      </c>
      <c r="AH121" s="172">
        <f t="shared" si="9"/>
        <v>0</v>
      </c>
    </row>
    <row r="122" spans="2:34" x14ac:dyDescent="0.2">
      <c r="B122" s="37">
        <v>106</v>
      </c>
      <c r="C122" s="368"/>
      <c r="D122" s="368"/>
      <c r="E122" s="369"/>
      <c r="F122" s="245" t="s">
        <v>280</v>
      </c>
      <c r="G122" s="234" t="s">
        <v>281</v>
      </c>
      <c r="H122" s="12" t="s">
        <v>267</v>
      </c>
      <c r="I122" s="143">
        <f>'4月'!AM123</f>
        <v>1</v>
      </c>
      <c r="J122" s="89">
        <f>'4月'!AN123</f>
        <v>0</v>
      </c>
      <c r="K122" s="143">
        <f>'5月'!AN123</f>
        <v>1</v>
      </c>
      <c r="L122" s="89">
        <f>'5月'!AO123</f>
        <v>0</v>
      </c>
      <c r="M122" s="144">
        <f>'6月（停止あり）'!AM123</f>
        <v>1</v>
      </c>
      <c r="N122" s="89">
        <f>'6月（停止あり）'!AN123</f>
        <v>0</v>
      </c>
      <c r="O122" s="144">
        <f>'7月（停止あり）'!AN123</f>
        <v>1</v>
      </c>
      <c r="P122" s="89">
        <f>'7月（停止あり）'!AO123</f>
        <v>0</v>
      </c>
      <c r="Q122" s="145">
        <f>'8月（停止あり）'!AN123</f>
        <v>1</v>
      </c>
      <c r="R122" s="146">
        <f>'8月（停止あり）'!AO123</f>
        <v>0</v>
      </c>
      <c r="S122" s="144">
        <f>'9月（停止あり）'!AM123</f>
        <v>1</v>
      </c>
      <c r="T122" s="89">
        <f>'9月（停止あり）'!AN123</f>
        <v>0</v>
      </c>
      <c r="U122" s="147">
        <f>'10月(停止あり）'!AN123</f>
        <v>1</v>
      </c>
      <c r="V122" s="148">
        <f>'10月(停止あり）'!AO123</f>
        <v>0</v>
      </c>
      <c r="W122" s="149">
        <f>'11月（停止あり）'!AM123</f>
        <v>1</v>
      </c>
      <c r="X122" s="150">
        <f>'11月（停止あり）'!AN123</f>
        <v>0</v>
      </c>
      <c r="Y122" s="140">
        <f>'12月'!AN123</f>
        <v>1</v>
      </c>
      <c r="Z122" s="141">
        <f>'12月'!AO123</f>
        <v>0</v>
      </c>
      <c r="AA122" s="140">
        <f>'1月'!AN123</f>
        <v>1</v>
      </c>
      <c r="AB122" s="141">
        <f>'1月'!AO123</f>
        <v>0</v>
      </c>
      <c r="AC122" s="140">
        <f>'2月'!AL123</f>
        <v>1</v>
      </c>
      <c r="AD122" s="141">
        <f>'2月'!AM123</f>
        <v>0</v>
      </c>
      <c r="AE122" s="140">
        <f>'3月'!AN123</f>
        <v>1</v>
      </c>
      <c r="AF122" s="141">
        <f>'3月'!AO123</f>
        <v>0</v>
      </c>
      <c r="AG122" s="151">
        <f t="shared" si="8"/>
        <v>1</v>
      </c>
      <c r="AH122" s="172">
        <f t="shared" si="9"/>
        <v>0</v>
      </c>
    </row>
    <row r="123" spans="2:34" x14ac:dyDescent="0.2">
      <c r="B123" s="37">
        <v>107</v>
      </c>
      <c r="C123" s="368"/>
      <c r="D123" s="368"/>
      <c r="E123" s="369"/>
      <c r="F123" s="245" t="s">
        <v>282</v>
      </c>
      <c r="G123" s="234" t="s">
        <v>283</v>
      </c>
      <c r="H123" s="12" t="s">
        <v>284</v>
      </c>
      <c r="I123" s="143">
        <f>'4月'!AM124</f>
        <v>1</v>
      </c>
      <c r="J123" s="89">
        <f>'4月'!AN124</f>
        <v>0</v>
      </c>
      <c r="K123" s="143">
        <f>'5月'!AN124</f>
        <v>1</v>
      </c>
      <c r="L123" s="89">
        <f>'5月'!AO124</f>
        <v>0</v>
      </c>
      <c r="M123" s="144">
        <f>'6月（停止あり）'!AM124</f>
        <v>1</v>
      </c>
      <c r="N123" s="89">
        <f>'6月（停止あり）'!AN124</f>
        <v>0</v>
      </c>
      <c r="O123" s="144">
        <f>'7月（停止あり）'!AN124</f>
        <v>1</v>
      </c>
      <c r="P123" s="89">
        <f>'7月（停止あり）'!AO124</f>
        <v>0</v>
      </c>
      <c r="Q123" s="145">
        <f>'8月（停止あり）'!AN124</f>
        <v>1</v>
      </c>
      <c r="R123" s="146">
        <f>'8月（停止あり）'!AO124</f>
        <v>0</v>
      </c>
      <c r="S123" s="144">
        <f>'9月（停止あり）'!AM124</f>
        <v>1</v>
      </c>
      <c r="T123" s="89">
        <f>'9月（停止あり）'!AN124</f>
        <v>0</v>
      </c>
      <c r="U123" s="147">
        <f>'10月(停止あり）'!AN124</f>
        <v>1</v>
      </c>
      <c r="V123" s="148">
        <f>'10月(停止あり）'!AO124</f>
        <v>0</v>
      </c>
      <c r="W123" s="149">
        <f>'11月（停止あり）'!AM124</f>
        <v>1</v>
      </c>
      <c r="X123" s="150">
        <f>'11月（停止あり）'!AN124</f>
        <v>0</v>
      </c>
      <c r="Y123" s="140">
        <f>'12月'!AN124</f>
        <v>1</v>
      </c>
      <c r="Z123" s="141">
        <f>'12月'!AO124</f>
        <v>0</v>
      </c>
      <c r="AA123" s="140">
        <f>'1月'!AN124</f>
        <v>1</v>
      </c>
      <c r="AB123" s="141">
        <f>'1月'!AO124</f>
        <v>0</v>
      </c>
      <c r="AC123" s="140">
        <f>'2月'!AL124</f>
        <v>1</v>
      </c>
      <c r="AD123" s="141">
        <f>'2月'!AM124</f>
        <v>0</v>
      </c>
      <c r="AE123" s="140">
        <f>'3月'!AN124</f>
        <v>1</v>
      </c>
      <c r="AF123" s="141">
        <f>'3月'!AO124</f>
        <v>0</v>
      </c>
      <c r="AG123" s="151">
        <f t="shared" si="8"/>
        <v>1</v>
      </c>
      <c r="AH123" s="172">
        <f t="shared" si="9"/>
        <v>0</v>
      </c>
    </row>
    <row r="124" spans="2:34" x14ac:dyDescent="0.2">
      <c r="B124" s="37">
        <v>108</v>
      </c>
      <c r="C124" s="368"/>
      <c r="D124" s="368"/>
      <c r="E124" s="369"/>
      <c r="F124" s="245" t="s">
        <v>285</v>
      </c>
      <c r="G124" s="234" t="s">
        <v>286</v>
      </c>
      <c r="H124" s="12" t="s">
        <v>284</v>
      </c>
      <c r="I124" s="143">
        <f>'4月'!AM125</f>
        <v>1</v>
      </c>
      <c r="J124" s="89">
        <f>'4月'!AN125</f>
        <v>0</v>
      </c>
      <c r="K124" s="143">
        <f>'5月'!AN125</f>
        <v>1</v>
      </c>
      <c r="L124" s="89">
        <f>'5月'!AO125</f>
        <v>0</v>
      </c>
      <c r="M124" s="144">
        <f>'6月（停止あり）'!AM125</f>
        <v>1</v>
      </c>
      <c r="N124" s="89">
        <f>'6月（停止あり）'!AN125</f>
        <v>0</v>
      </c>
      <c r="O124" s="144">
        <f>'7月（停止あり）'!AN125</f>
        <v>1</v>
      </c>
      <c r="P124" s="89">
        <f>'7月（停止あり）'!AO125</f>
        <v>0</v>
      </c>
      <c r="Q124" s="145">
        <f>'8月（停止あり）'!AN125</f>
        <v>1</v>
      </c>
      <c r="R124" s="146">
        <f>'8月（停止あり）'!AO125</f>
        <v>0</v>
      </c>
      <c r="S124" s="144">
        <f>'9月（停止あり）'!AM125</f>
        <v>1</v>
      </c>
      <c r="T124" s="89">
        <f>'9月（停止あり）'!AN125</f>
        <v>0</v>
      </c>
      <c r="U124" s="147">
        <f>'10月(停止あり）'!AN125</f>
        <v>1</v>
      </c>
      <c r="V124" s="148">
        <f>'10月(停止あり）'!AO125</f>
        <v>0</v>
      </c>
      <c r="W124" s="149">
        <f>'11月（停止あり）'!AM125</f>
        <v>1</v>
      </c>
      <c r="X124" s="150">
        <f>'11月（停止あり）'!AN125</f>
        <v>0</v>
      </c>
      <c r="Y124" s="140">
        <f>'12月'!AN125</f>
        <v>1</v>
      </c>
      <c r="Z124" s="141">
        <f>'12月'!AO125</f>
        <v>0</v>
      </c>
      <c r="AA124" s="140">
        <f>'1月'!AN125</f>
        <v>1</v>
      </c>
      <c r="AB124" s="141">
        <f>'1月'!AO125</f>
        <v>0</v>
      </c>
      <c r="AC124" s="140">
        <f>'2月'!AL125</f>
        <v>1</v>
      </c>
      <c r="AD124" s="141">
        <f>'2月'!AM125</f>
        <v>0</v>
      </c>
      <c r="AE124" s="140">
        <f>'3月'!AN125</f>
        <v>1</v>
      </c>
      <c r="AF124" s="141">
        <f>'3月'!AO125</f>
        <v>0</v>
      </c>
      <c r="AG124" s="151">
        <f t="shared" si="8"/>
        <v>1</v>
      </c>
      <c r="AH124" s="172">
        <f t="shared" si="9"/>
        <v>0</v>
      </c>
    </row>
    <row r="125" spans="2:34" x14ac:dyDescent="0.2">
      <c r="B125" s="37">
        <v>109</v>
      </c>
      <c r="C125" s="368"/>
      <c r="D125" s="368"/>
      <c r="E125" s="369"/>
      <c r="F125" s="245" t="s">
        <v>287</v>
      </c>
      <c r="G125" s="234" t="s">
        <v>288</v>
      </c>
      <c r="H125" s="12" t="s">
        <v>284</v>
      </c>
      <c r="I125" s="143">
        <f>'4月'!AM126</f>
        <v>1</v>
      </c>
      <c r="J125" s="89">
        <f>'4月'!AN126</f>
        <v>0</v>
      </c>
      <c r="K125" s="143">
        <f>'5月'!AN126</f>
        <v>1</v>
      </c>
      <c r="L125" s="89">
        <f>'5月'!AO126</f>
        <v>0</v>
      </c>
      <c r="M125" s="144">
        <f>'6月（停止あり）'!AM126</f>
        <v>1</v>
      </c>
      <c r="N125" s="89">
        <f>'6月（停止あり）'!AN126</f>
        <v>0</v>
      </c>
      <c r="O125" s="144">
        <f>'7月（停止あり）'!AN126</f>
        <v>1</v>
      </c>
      <c r="P125" s="89">
        <f>'7月（停止あり）'!AO126</f>
        <v>0</v>
      </c>
      <c r="Q125" s="145">
        <f>'8月（停止あり）'!AN126</f>
        <v>1</v>
      </c>
      <c r="R125" s="146">
        <f>'8月（停止あり）'!AO126</f>
        <v>0</v>
      </c>
      <c r="S125" s="144">
        <f>'9月（停止あり）'!AM126</f>
        <v>1</v>
      </c>
      <c r="T125" s="89">
        <f>'9月（停止あり）'!AN126</f>
        <v>0</v>
      </c>
      <c r="U125" s="147">
        <f>'10月(停止あり）'!AN126</f>
        <v>1</v>
      </c>
      <c r="V125" s="148">
        <f>'10月(停止あり）'!AO126</f>
        <v>0</v>
      </c>
      <c r="W125" s="149">
        <f>'11月（停止あり）'!AM126</f>
        <v>1</v>
      </c>
      <c r="X125" s="150">
        <f>'11月（停止あり）'!AN126</f>
        <v>0</v>
      </c>
      <c r="Y125" s="140">
        <f>'12月'!AN126</f>
        <v>1</v>
      </c>
      <c r="Z125" s="141">
        <f>'12月'!AO126</f>
        <v>0</v>
      </c>
      <c r="AA125" s="140">
        <f>'1月'!AN126</f>
        <v>1</v>
      </c>
      <c r="AB125" s="141">
        <f>'1月'!AO126</f>
        <v>0</v>
      </c>
      <c r="AC125" s="140">
        <f>'2月'!AL126</f>
        <v>1</v>
      </c>
      <c r="AD125" s="141">
        <f>'2月'!AM126</f>
        <v>0</v>
      </c>
      <c r="AE125" s="140">
        <f>'3月'!AN126</f>
        <v>1</v>
      </c>
      <c r="AF125" s="141">
        <f>'3月'!AO126</f>
        <v>0</v>
      </c>
      <c r="AG125" s="151">
        <f t="shared" si="8"/>
        <v>1</v>
      </c>
      <c r="AH125" s="172">
        <f t="shared" si="9"/>
        <v>0</v>
      </c>
    </row>
    <row r="126" spans="2:34" x14ac:dyDescent="0.2">
      <c r="B126" s="37">
        <v>110</v>
      </c>
      <c r="C126" s="368"/>
      <c r="D126" s="368"/>
      <c r="E126" s="369"/>
      <c r="F126" s="245" t="s">
        <v>289</v>
      </c>
      <c r="G126" s="234" t="s">
        <v>290</v>
      </c>
      <c r="H126" s="12" t="s">
        <v>284</v>
      </c>
      <c r="I126" s="143">
        <f>'4月'!AM127</f>
        <v>1</v>
      </c>
      <c r="J126" s="89">
        <f>'4月'!AN127</f>
        <v>0</v>
      </c>
      <c r="K126" s="143">
        <f>'5月'!AN127</f>
        <v>1</v>
      </c>
      <c r="L126" s="89">
        <f>'5月'!AO127</f>
        <v>0</v>
      </c>
      <c r="M126" s="144">
        <f>'6月（停止あり）'!AM127</f>
        <v>1</v>
      </c>
      <c r="N126" s="89">
        <f>'6月（停止あり）'!AN127</f>
        <v>0</v>
      </c>
      <c r="O126" s="144">
        <f>'7月（停止あり）'!AN127</f>
        <v>1</v>
      </c>
      <c r="P126" s="89">
        <f>'7月（停止あり）'!AO127</f>
        <v>0</v>
      </c>
      <c r="Q126" s="145">
        <f>'8月（停止あり）'!AN127</f>
        <v>1</v>
      </c>
      <c r="R126" s="146">
        <f>'8月（停止あり）'!AO127</f>
        <v>0</v>
      </c>
      <c r="S126" s="144">
        <f>'9月（停止あり）'!AM127</f>
        <v>1</v>
      </c>
      <c r="T126" s="89">
        <f>'9月（停止あり）'!AN127</f>
        <v>0</v>
      </c>
      <c r="U126" s="147">
        <f>'10月(停止あり）'!AN127</f>
        <v>1</v>
      </c>
      <c r="V126" s="148">
        <f>'10月(停止あり）'!AO127</f>
        <v>0</v>
      </c>
      <c r="W126" s="149">
        <f>'11月（停止あり）'!AM127</f>
        <v>1</v>
      </c>
      <c r="X126" s="150">
        <f>'11月（停止あり）'!AN127</f>
        <v>0</v>
      </c>
      <c r="Y126" s="140">
        <f>'12月'!AN127</f>
        <v>1</v>
      </c>
      <c r="Z126" s="141">
        <f>'12月'!AO127</f>
        <v>0</v>
      </c>
      <c r="AA126" s="140">
        <f>'1月'!AN127</f>
        <v>1</v>
      </c>
      <c r="AB126" s="141">
        <f>'1月'!AO127</f>
        <v>0</v>
      </c>
      <c r="AC126" s="140">
        <f>'2月'!AL127</f>
        <v>1</v>
      </c>
      <c r="AD126" s="141">
        <f>'2月'!AM127</f>
        <v>0</v>
      </c>
      <c r="AE126" s="140">
        <f>'3月'!AN127</f>
        <v>1</v>
      </c>
      <c r="AF126" s="141">
        <f>'3月'!AO127</f>
        <v>0</v>
      </c>
      <c r="AG126" s="151">
        <f t="shared" si="8"/>
        <v>1</v>
      </c>
      <c r="AH126" s="172">
        <f t="shared" si="9"/>
        <v>0</v>
      </c>
    </row>
    <row r="127" spans="2:34" x14ac:dyDescent="0.2">
      <c r="B127" s="37">
        <v>111</v>
      </c>
      <c r="C127" s="368"/>
      <c r="D127" s="368"/>
      <c r="E127" s="369"/>
      <c r="F127" s="245" t="s">
        <v>291</v>
      </c>
      <c r="G127" s="234" t="s">
        <v>292</v>
      </c>
      <c r="H127" s="12" t="s">
        <v>90</v>
      </c>
      <c r="I127" s="143">
        <f>'4月'!AM128</f>
        <v>1</v>
      </c>
      <c r="J127" s="89">
        <f>'4月'!AN128</f>
        <v>0</v>
      </c>
      <c r="K127" s="143">
        <f>'5月'!AN128</f>
        <v>1</v>
      </c>
      <c r="L127" s="89">
        <f>'5月'!AO128</f>
        <v>0</v>
      </c>
      <c r="M127" s="144">
        <f>'6月（停止あり）'!AM128</f>
        <v>1</v>
      </c>
      <c r="N127" s="89">
        <f>'6月（停止あり）'!AN128</f>
        <v>0</v>
      </c>
      <c r="O127" s="144">
        <f>'7月（停止あり）'!AN128</f>
        <v>1</v>
      </c>
      <c r="P127" s="89">
        <f>'7月（停止あり）'!AO128</f>
        <v>0</v>
      </c>
      <c r="Q127" s="145">
        <f>'8月（停止あり）'!AN128</f>
        <v>1</v>
      </c>
      <c r="R127" s="146">
        <f>'8月（停止あり）'!AO128</f>
        <v>0</v>
      </c>
      <c r="S127" s="144">
        <f>'9月（停止あり）'!AM128</f>
        <v>1</v>
      </c>
      <c r="T127" s="89">
        <f>'9月（停止あり）'!AN128</f>
        <v>0</v>
      </c>
      <c r="U127" s="147">
        <f>'10月(停止あり）'!AN128</f>
        <v>1</v>
      </c>
      <c r="V127" s="148">
        <f>'10月(停止あり）'!AO128</f>
        <v>0</v>
      </c>
      <c r="W127" s="149">
        <f>'11月（停止あり）'!AM128</f>
        <v>1</v>
      </c>
      <c r="X127" s="150">
        <f>'11月（停止あり）'!AN128</f>
        <v>0</v>
      </c>
      <c r="Y127" s="140">
        <f>'12月'!AN128</f>
        <v>1</v>
      </c>
      <c r="Z127" s="141">
        <f>'12月'!AO128</f>
        <v>0</v>
      </c>
      <c r="AA127" s="140">
        <f>'1月'!AN128</f>
        <v>1</v>
      </c>
      <c r="AB127" s="141">
        <f>'1月'!AO128</f>
        <v>0</v>
      </c>
      <c r="AC127" s="140">
        <f>'2月'!AL128</f>
        <v>1</v>
      </c>
      <c r="AD127" s="141">
        <f>'2月'!AM128</f>
        <v>0</v>
      </c>
      <c r="AE127" s="140">
        <f>'3月'!AN128</f>
        <v>1</v>
      </c>
      <c r="AF127" s="141">
        <f>'3月'!AO128</f>
        <v>0</v>
      </c>
      <c r="AG127" s="151">
        <f t="shared" si="8"/>
        <v>1</v>
      </c>
      <c r="AH127" s="172">
        <f t="shared" si="9"/>
        <v>0</v>
      </c>
    </row>
    <row r="128" spans="2:34" x14ac:dyDescent="0.2">
      <c r="B128" s="37">
        <v>112</v>
      </c>
      <c r="C128" s="368"/>
      <c r="D128" s="368"/>
      <c r="E128" s="369"/>
      <c r="F128" s="245" t="s">
        <v>293</v>
      </c>
      <c r="G128" s="234" t="s">
        <v>294</v>
      </c>
      <c r="H128" s="12" t="s">
        <v>267</v>
      </c>
      <c r="I128" s="143">
        <f>'4月'!AM129</f>
        <v>1</v>
      </c>
      <c r="J128" s="89">
        <f>'4月'!AN129</f>
        <v>0</v>
      </c>
      <c r="K128" s="143">
        <f>'5月'!AN129</f>
        <v>1</v>
      </c>
      <c r="L128" s="89">
        <f>'5月'!AO129</f>
        <v>0</v>
      </c>
      <c r="M128" s="144">
        <f>'6月（停止あり）'!AM129</f>
        <v>1</v>
      </c>
      <c r="N128" s="89">
        <f>'6月（停止あり）'!AN129</f>
        <v>0</v>
      </c>
      <c r="O128" s="144">
        <f>'7月（停止あり）'!AN129</f>
        <v>1</v>
      </c>
      <c r="P128" s="89">
        <f>'7月（停止あり）'!AO129</f>
        <v>0</v>
      </c>
      <c r="Q128" s="145">
        <f>'8月（停止あり）'!AN129</f>
        <v>1</v>
      </c>
      <c r="R128" s="146">
        <f>'8月（停止あり）'!AO129</f>
        <v>0</v>
      </c>
      <c r="S128" s="144">
        <f>'9月（停止あり）'!AM129</f>
        <v>1</v>
      </c>
      <c r="T128" s="89">
        <f>'9月（停止あり）'!AN129</f>
        <v>0</v>
      </c>
      <c r="U128" s="147">
        <f>'10月(停止あり）'!AN129</f>
        <v>1</v>
      </c>
      <c r="V128" s="148">
        <f>'10月(停止あり）'!AO129</f>
        <v>0</v>
      </c>
      <c r="W128" s="149">
        <f>'11月（停止あり）'!AM129</f>
        <v>1</v>
      </c>
      <c r="X128" s="150">
        <f>'11月（停止あり）'!AN129</f>
        <v>0</v>
      </c>
      <c r="Y128" s="140">
        <f>'12月'!AN129</f>
        <v>1</v>
      </c>
      <c r="Z128" s="141">
        <f>'12月'!AO129</f>
        <v>0</v>
      </c>
      <c r="AA128" s="140">
        <f>'1月'!AN129</f>
        <v>1</v>
      </c>
      <c r="AB128" s="141">
        <f>'1月'!AO129</f>
        <v>0</v>
      </c>
      <c r="AC128" s="140">
        <f>'2月'!AL129</f>
        <v>1</v>
      </c>
      <c r="AD128" s="141">
        <f>'2月'!AM129</f>
        <v>0</v>
      </c>
      <c r="AE128" s="140">
        <f>'3月'!AN129</f>
        <v>1</v>
      </c>
      <c r="AF128" s="141">
        <f>'3月'!AO129</f>
        <v>0</v>
      </c>
      <c r="AG128" s="151">
        <f t="shared" si="8"/>
        <v>1</v>
      </c>
      <c r="AH128" s="172">
        <f t="shared" si="9"/>
        <v>0</v>
      </c>
    </row>
    <row r="129" spans="2:34" x14ac:dyDescent="0.2">
      <c r="B129" s="37">
        <v>113</v>
      </c>
      <c r="C129" s="368"/>
      <c r="D129" s="368"/>
      <c r="E129" s="369"/>
      <c r="F129" s="245" t="s">
        <v>296</v>
      </c>
      <c r="G129" s="234" t="s">
        <v>297</v>
      </c>
      <c r="H129" s="12" t="s">
        <v>267</v>
      </c>
      <c r="I129" s="143">
        <f>'4月'!AM130</f>
        <v>1</v>
      </c>
      <c r="J129" s="89">
        <f>'4月'!AN130</f>
        <v>0</v>
      </c>
      <c r="K129" s="143">
        <f>'5月'!AN130</f>
        <v>1</v>
      </c>
      <c r="L129" s="89">
        <f>'5月'!AO130</f>
        <v>0</v>
      </c>
      <c r="M129" s="144">
        <f>'6月（停止あり）'!AM130</f>
        <v>1</v>
      </c>
      <c r="N129" s="89">
        <f>'6月（停止あり）'!AN130</f>
        <v>0</v>
      </c>
      <c r="O129" s="144">
        <f>'7月（停止あり）'!AN130</f>
        <v>1</v>
      </c>
      <c r="P129" s="89">
        <f>'7月（停止あり）'!AO130</f>
        <v>0</v>
      </c>
      <c r="Q129" s="145">
        <f>'8月（停止あり）'!AN130</f>
        <v>1</v>
      </c>
      <c r="R129" s="146">
        <f>'8月（停止あり）'!AO130</f>
        <v>0</v>
      </c>
      <c r="S129" s="144">
        <f>'9月（停止あり）'!AM130</f>
        <v>1</v>
      </c>
      <c r="T129" s="89">
        <f>'9月（停止あり）'!AN130</f>
        <v>0</v>
      </c>
      <c r="U129" s="147">
        <f>'10月(停止あり）'!AN130</f>
        <v>1</v>
      </c>
      <c r="V129" s="148">
        <f>'10月(停止あり）'!AO130</f>
        <v>0</v>
      </c>
      <c r="W129" s="149">
        <f>'11月（停止あり）'!AM130</f>
        <v>1</v>
      </c>
      <c r="X129" s="150">
        <f>'11月（停止あり）'!AN130</f>
        <v>0</v>
      </c>
      <c r="Y129" s="140">
        <f>'12月'!AN130</f>
        <v>1</v>
      </c>
      <c r="Z129" s="141">
        <f>'12月'!AO130</f>
        <v>0</v>
      </c>
      <c r="AA129" s="140">
        <f>'1月'!AN130</f>
        <v>1</v>
      </c>
      <c r="AB129" s="141">
        <f>'1月'!AO130</f>
        <v>0</v>
      </c>
      <c r="AC129" s="140">
        <f>'2月'!AL130</f>
        <v>1</v>
      </c>
      <c r="AD129" s="141">
        <f>'2月'!AM130</f>
        <v>0</v>
      </c>
      <c r="AE129" s="140">
        <f>'3月'!AN130</f>
        <v>1</v>
      </c>
      <c r="AF129" s="141">
        <f>'3月'!AO130</f>
        <v>0</v>
      </c>
      <c r="AG129" s="151">
        <f t="shared" si="8"/>
        <v>1</v>
      </c>
      <c r="AH129" s="172">
        <f t="shared" si="9"/>
        <v>0</v>
      </c>
    </row>
    <row r="130" spans="2:34" x14ac:dyDescent="0.2">
      <c r="B130" s="37">
        <v>114</v>
      </c>
      <c r="C130" s="368"/>
      <c r="D130" s="368"/>
      <c r="E130" s="369"/>
      <c r="F130" s="245" t="s">
        <v>298</v>
      </c>
      <c r="G130" s="234" t="s">
        <v>299</v>
      </c>
      <c r="H130" s="12" t="s">
        <v>267</v>
      </c>
      <c r="I130" s="143">
        <f>'4月'!AM131</f>
        <v>1</v>
      </c>
      <c r="J130" s="89">
        <f>'4月'!AN131</f>
        <v>0</v>
      </c>
      <c r="K130" s="143">
        <f>'5月'!AN131</f>
        <v>1</v>
      </c>
      <c r="L130" s="89">
        <f>'5月'!AO131</f>
        <v>0</v>
      </c>
      <c r="M130" s="144">
        <f>'6月（停止あり）'!AM131</f>
        <v>1</v>
      </c>
      <c r="N130" s="89">
        <f>'6月（停止あり）'!AN131</f>
        <v>0</v>
      </c>
      <c r="O130" s="144">
        <f>'7月（停止あり）'!AN131</f>
        <v>1</v>
      </c>
      <c r="P130" s="89">
        <f>'7月（停止あり）'!AO131</f>
        <v>0</v>
      </c>
      <c r="Q130" s="145">
        <f>'8月（停止あり）'!AN131</f>
        <v>1</v>
      </c>
      <c r="R130" s="146">
        <f>'8月（停止あり）'!AO131</f>
        <v>0</v>
      </c>
      <c r="S130" s="144">
        <f>'9月（停止あり）'!AM131</f>
        <v>1</v>
      </c>
      <c r="T130" s="89">
        <f>'9月（停止あり）'!AN131</f>
        <v>0</v>
      </c>
      <c r="U130" s="147">
        <f>'10月(停止あり）'!AN131</f>
        <v>1</v>
      </c>
      <c r="V130" s="148">
        <f>'10月(停止あり）'!AO131</f>
        <v>0</v>
      </c>
      <c r="W130" s="149">
        <f>'11月（停止あり）'!AM131</f>
        <v>1</v>
      </c>
      <c r="X130" s="150">
        <f>'11月（停止あり）'!AN131</f>
        <v>0</v>
      </c>
      <c r="Y130" s="140">
        <f>'12月'!AN131</f>
        <v>1</v>
      </c>
      <c r="Z130" s="141">
        <f>'12月'!AO131</f>
        <v>0</v>
      </c>
      <c r="AA130" s="140">
        <f>'1月'!AN131</f>
        <v>1</v>
      </c>
      <c r="AB130" s="141">
        <f>'1月'!AO131</f>
        <v>0</v>
      </c>
      <c r="AC130" s="140">
        <f>'2月'!AL131</f>
        <v>1</v>
      </c>
      <c r="AD130" s="141">
        <f>'2月'!AM131</f>
        <v>0</v>
      </c>
      <c r="AE130" s="140">
        <f>'3月'!AN131</f>
        <v>1</v>
      </c>
      <c r="AF130" s="141">
        <f>'3月'!AO131</f>
        <v>0</v>
      </c>
      <c r="AG130" s="151">
        <f t="shared" si="8"/>
        <v>1</v>
      </c>
      <c r="AH130" s="172">
        <f t="shared" si="9"/>
        <v>0</v>
      </c>
    </row>
    <row r="131" spans="2:34" x14ac:dyDescent="0.2">
      <c r="B131" s="37">
        <v>115</v>
      </c>
      <c r="C131" s="368"/>
      <c r="D131" s="368"/>
      <c r="E131" s="369"/>
      <c r="F131" s="245" t="s">
        <v>300</v>
      </c>
      <c r="G131" s="234" t="s">
        <v>301</v>
      </c>
      <c r="H131" s="12" t="s">
        <v>267</v>
      </c>
      <c r="I131" s="143">
        <f>'4月'!AM132</f>
        <v>1</v>
      </c>
      <c r="J131" s="89">
        <f>'4月'!AN132</f>
        <v>0</v>
      </c>
      <c r="K131" s="143">
        <f>'5月'!AN132</f>
        <v>1</v>
      </c>
      <c r="L131" s="89">
        <f>'5月'!AO132</f>
        <v>0</v>
      </c>
      <c r="M131" s="144">
        <f>'6月（停止あり）'!AM132</f>
        <v>1</v>
      </c>
      <c r="N131" s="89">
        <f>'6月（停止あり）'!AN132</f>
        <v>0</v>
      </c>
      <c r="O131" s="144">
        <f>'7月（停止あり）'!AN132</f>
        <v>1</v>
      </c>
      <c r="P131" s="89">
        <f>'7月（停止あり）'!AO132</f>
        <v>0</v>
      </c>
      <c r="Q131" s="145">
        <f>'8月（停止あり）'!AN132</f>
        <v>1</v>
      </c>
      <c r="R131" s="146">
        <f>'8月（停止あり）'!AO132</f>
        <v>0</v>
      </c>
      <c r="S131" s="144">
        <f>'9月（停止あり）'!AM132</f>
        <v>1</v>
      </c>
      <c r="T131" s="89">
        <f>'9月（停止あり）'!AN132</f>
        <v>0</v>
      </c>
      <c r="U131" s="147">
        <f>'10月(停止あり）'!AN132</f>
        <v>1</v>
      </c>
      <c r="V131" s="148">
        <f>'10月(停止あり）'!AO132</f>
        <v>0</v>
      </c>
      <c r="W131" s="149">
        <f>'11月（停止あり）'!AM132</f>
        <v>1</v>
      </c>
      <c r="X131" s="150">
        <f>'11月（停止あり）'!AN132</f>
        <v>0</v>
      </c>
      <c r="Y131" s="140">
        <f>'12月'!AN132</f>
        <v>1</v>
      </c>
      <c r="Z131" s="141">
        <f>'12月'!AO132</f>
        <v>0</v>
      </c>
      <c r="AA131" s="140">
        <f>'1月'!AN132</f>
        <v>1</v>
      </c>
      <c r="AB131" s="141">
        <f>'1月'!AO132</f>
        <v>0</v>
      </c>
      <c r="AC131" s="140">
        <f>'2月'!AL132</f>
        <v>1</v>
      </c>
      <c r="AD131" s="141">
        <f>'2月'!AM132</f>
        <v>0</v>
      </c>
      <c r="AE131" s="140">
        <f>'3月'!AN132</f>
        <v>1</v>
      </c>
      <c r="AF131" s="141">
        <f>'3月'!AO132</f>
        <v>0</v>
      </c>
      <c r="AG131" s="151">
        <f t="shared" si="8"/>
        <v>1</v>
      </c>
      <c r="AH131" s="172">
        <f t="shared" si="9"/>
        <v>0</v>
      </c>
    </row>
    <row r="132" spans="2:34" x14ac:dyDescent="0.2">
      <c r="B132" s="37">
        <v>116</v>
      </c>
      <c r="C132" s="368"/>
      <c r="D132" s="368"/>
      <c r="E132" s="369"/>
      <c r="F132" s="245" t="s">
        <v>302</v>
      </c>
      <c r="G132" s="234" t="s">
        <v>303</v>
      </c>
      <c r="H132" s="12" t="s">
        <v>90</v>
      </c>
      <c r="I132" s="143">
        <f>'4月'!AM133</f>
        <v>1</v>
      </c>
      <c r="J132" s="89">
        <f>'4月'!AN133</f>
        <v>0</v>
      </c>
      <c r="K132" s="143">
        <f>'5月'!AN133</f>
        <v>1</v>
      </c>
      <c r="L132" s="89">
        <f>'5月'!AO133</f>
        <v>0</v>
      </c>
      <c r="M132" s="144">
        <f>'6月（停止あり）'!AM133</f>
        <v>1</v>
      </c>
      <c r="N132" s="89">
        <f>'6月（停止あり）'!AN133</f>
        <v>0</v>
      </c>
      <c r="O132" s="144">
        <f>'7月（停止あり）'!AN133</f>
        <v>1</v>
      </c>
      <c r="P132" s="89">
        <f>'7月（停止あり）'!AO133</f>
        <v>0</v>
      </c>
      <c r="Q132" s="145">
        <f>'8月（停止あり）'!AN133</f>
        <v>1</v>
      </c>
      <c r="R132" s="146">
        <f>'8月（停止あり）'!AO133</f>
        <v>0</v>
      </c>
      <c r="S132" s="144">
        <f>'9月（停止あり）'!AM133</f>
        <v>1</v>
      </c>
      <c r="T132" s="89">
        <f>'9月（停止あり）'!AN133</f>
        <v>0</v>
      </c>
      <c r="U132" s="147">
        <f>'10月(停止あり）'!AN133</f>
        <v>1</v>
      </c>
      <c r="V132" s="148">
        <f>'10月(停止あり）'!AO133</f>
        <v>0</v>
      </c>
      <c r="W132" s="149">
        <f>'11月（停止あり）'!AM133</f>
        <v>1</v>
      </c>
      <c r="X132" s="150">
        <f>'11月（停止あり）'!AN133</f>
        <v>0</v>
      </c>
      <c r="Y132" s="140">
        <f>'12月'!AN133</f>
        <v>1</v>
      </c>
      <c r="Z132" s="141">
        <f>'12月'!AO133</f>
        <v>0</v>
      </c>
      <c r="AA132" s="140">
        <f>'1月'!AN133</f>
        <v>1</v>
      </c>
      <c r="AB132" s="141">
        <f>'1月'!AO133</f>
        <v>0</v>
      </c>
      <c r="AC132" s="140">
        <f>'2月'!AL133</f>
        <v>1</v>
      </c>
      <c r="AD132" s="141">
        <f>'2月'!AM133</f>
        <v>0</v>
      </c>
      <c r="AE132" s="140">
        <f>'3月'!AN133</f>
        <v>1</v>
      </c>
      <c r="AF132" s="141">
        <f>'3月'!AO133</f>
        <v>0</v>
      </c>
      <c r="AG132" s="151">
        <f t="shared" si="8"/>
        <v>1</v>
      </c>
      <c r="AH132" s="172">
        <f t="shared" si="9"/>
        <v>0</v>
      </c>
    </row>
    <row r="133" spans="2:34" x14ac:dyDescent="0.2">
      <c r="B133" s="37">
        <v>117</v>
      </c>
      <c r="C133" s="368"/>
      <c r="D133" s="368"/>
      <c r="E133" s="369"/>
      <c r="F133" s="245" t="s">
        <v>304</v>
      </c>
      <c r="G133" s="234" t="s">
        <v>305</v>
      </c>
      <c r="H133" s="12" t="s">
        <v>90</v>
      </c>
      <c r="I133" s="143">
        <f>'4月'!AM134</f>
        <v>1</v>
      </c>
      <c r="J133" s="89">
        <f>'4月'!AN134</f>
        <v>0</v>
      </c>
      <c r="K133" s="143">
        <f>'5月'!AN134</f>
        <v>1</v>
      </c>
      <c r="L133" s="89">
        <f>'5月'!AO134</f>
        <v>0</v>
      </c>
      <c r="M133" s="144">
        <f>'6月（停止あり）'!AM134</f>
        <v>1</v>
      </c>
      <c r="N133" s="89">
        <f>'6月（停止あり）'!AN134</f>
        <v>0</v>
      </c>
      <c r="O133" s="144">
        <f>'7月（停止あり）'!AN134</f>
        <v>1</v>
      </c>
      <c r="P133" s="89">
        <f>'7月（停止あり）'!AO134</f>
        <v>0</v>
      </c>
      <c r="Q133" s="145">
        <f>'8月（停止あり）'!AN134</f>
        <v>1</v>
      </c>
      <c r="R133" s="146">
        <f>'8月（停止あり）'!AO134</f>
        <v>0</v>
      </c>
      <c r="S133" s="144">
        <f>'9月（停止あり）'!AM134</f>
        <v>1</v>
      </c>
      <c r="T133" s="89">
        <f>'9月（停止あり）'!AN134</f>
        <v>0</v>
      </c>
      <c r="U133" s="147">
        <f>'10月(停止あり）'!AN134</f>
        <v>1</v>
      </c>
      <c r="V133" s="148">
        <f>'10月(停止あり）'!AO134</f>
        <v>0</v>
      </c>
      <c r="W133" s="149">
        <f>'11月（停止あり）'!AM134</f>
        <v>1</v>
      </c>
      <c r="X133" s="150">
        <f>'11月（停止あり）'!AN134</f>
        <v>0</v>
      </c>
      <c r="Y133" s="140">
        <f>'12月'!AN134</f>
        <v>1</v>
      </c>
      <c r="Z133" s="141">
        <f>'12月'!AO134</f>
        <v>0</v>
      </c>
      <c r="AA133" s="140">
        <f>'1月'!AN134</f>
        <v>1</v>
      </c>
      <c r="AB133" s="141">
        <f>'1月'!AO134</f>
        <v>0</v>
      </c>
      <c r="AC133" s="140">
        <f>'2月'!AL134</f>
        <v>1</v>
      </c>
      <c r="AD133" s="141">
        <f>'2月'!AM134</f>
        <v>0</v>
      </c>
      <c r="AE133" s="140">
        <f>'3月'!AN134</f>
        <v>1</v>
      </c>
      <c r="AF133" s="141">
        <f>'3月'!AO134</f>
        <v>0</v>
      </c>
      <c r="AG133" s="151">
        <f t="shared" si="8"/>
        <v>1</v>
      </c>
      <c r="AH133" s="172">
        <f t="shared" si="9"/>
        <v>0</v>
      </c>
    </row>
    <row r="134" spans="2:34" x14ac:dyDescent="0.2">
      <c r="B134" s="37">
        <v>118</v>
      </c>
      <c r="C134" s="368"/>
      <c r="D134" s="368"/>
      <c r="E134" s="369"/>
      <c r="F134" s="245" t="s">
        <v>307</v>
      </c>
      <c r="G134" s="234" t="s">
        <v>308</v>
      </c>
      <c r="H134" s="12" t="s">
        <v>90</v>
      </c>
      <c r="I134" s="143">
        <f>'4月'!AM135</f>
        <v>1</v>
      </c>
      <c r="J134" s="89">
        <f>'4月'!AN135</f>
        <v>0</v>
      </c>
      <c r="K134" s="143">
        <f>'5月'!AN135</f>
        <v>1</v>
      </c>
      <c r="L134" s="89">
        <f>'5月'!AO135</f>
        <v>0</v>
      </c>
      <c r="M134" s="144">
        <f>'6月（停止あり）'!AM135</f>
        <v>1</v>
      </c>
      <c r="N134" s="89">
        <f>'6月（停止あり）'!AN135</f>
        <v>0</v>
      </c>
      <c r="O134" s="144">
        <f>'7月（停止あり）'!AN135</f>
        <v>1</v>
      </c>
      <c r="P134" s="89">
        <f>'7月（停止あり）'!AO135</f>
        <v>0</v>
      </c>
      <c r="Q134" s="145">
        <f>'8月（停止あり）'!AN135</f>
        <v>1</v>
      </c>
      <c r="R134" s="146">
        <f>'8月（停止あり）'!AO135</f>
        <v>0</v>
      </c>
      <c r="S134" s="144">
        <f>'9月（停止あり）'!AM135</f>
        <v>1</v>
      </c>
      <c r="T134" s="89">
        <f>'9月（停止あり）'!AN135</f>
        <v>0</v>
      </c>
      <c r="U134" s="147">
        <f>'10月(停止あり）'!AN135</f>
        <v>1</v>
      </c>
      <c r="V134" s="148">
        <f>'10月(停止あり）'!AO135</f>
        <v>0</v>
      </c>
      <c r="W134" s="149">
        <f>'11月（停止あり）'!AM135</f>
        <v>1</v>
      </c>
      <c r="X134" s="150">
        <f>'11月（停止あり）'!AN135</f>
        <v>0</v>
      </c>
      <c r="Y134" s="140">
        <f>'12月'!AN135</f>
        <v>1</v>
      </c>
      <c r="Z134" s="141">
        <f>'12月'!AO135</f>
        <v>0</v>
      </c>
      <c r="AA134" s="140">
        <f>'1月'!AN135</f>
        <v>1</v>
      </c>
      <c r="AB134" s="141">
        <f>'1月'!AO135</f>
        <v>0</v>
      </c>
      <c r="AC134" s="140">
        <f>'2月'!AL135</f>
        <v>1</v>
      </c>
      <c r="AD134" s="141">
        <f>'2月'!AM135</f>
        <v>0</v>
      </c>
      <c r="AE134" s="140">
        <f>'3月'!AN135</f>
        <v>1</v>
      </c>
      <c r="AF134" s="141">
        <f>'3月'!AO135</f>
        <v>0</v>
      </c>
      <c r="AG134" s="151">
        <f t="shared" si="8"/>
        <v>1</v>
      </c>
      <c r="AH134" s="172">
        <f t="shared" si="9"/>
        <v>0</v>
      </c>
    </row>
    <row r="135" spans="2:34" x14ac:dyDescent="0.2">
      <c r="B135" s="37">
        <v>119</v>
      </c>
      <c r="C135" s="368"/>
      <c r="D135" s="368"/>
      <c r="E135" s="369"/>
      <c r="F135" s="245" t="s">
        <v>309</v>
      </c>
      <c r="G135" s="234" t="s">
        <v>310</v>
      </c>
      <c r="H135" s="12" t="s">
        <v>61</v>
      </c>
      <c r="I135" s="143">
        <f>'4月'!AM136</f>
        <v>1</v>
      </c>
      <c r="J135" s="89">
        <f>'4月'!AN136</f>
        <v>0</v>
      </c>
      <c r="K135" s="143">
        <f>'5月'!AN136</f>
        <v>1</v>
      </c>
      <c r="L135" s="89">
        <f>'5月'!AO136</f>
        <v>0</v>
      </c>
      <c r="M135" s="144">
        <f>'6月（停止あり）'!AM136</f>
        <v>1</v>
      </c>
      <c r="N135" s="89">
        <f>'6月（停止あり）'!AN136</f>
        <v>0</v>
      </c>
      <c r="O135" s="144">
        <f>'7月（停止あり）'!AN136</f>
        <v>1</v>
      </c>
      <c r="P135" s="89">
        <f>'7月（停止あり）'!AO136</f>
        <v>0</v>
      </c>
      <c r="Q135" s="145">
        <f>'8月（停止あり）'!AN136</f>
        <v>1</v>
      </c>
      <c r="R135" s="146">
        <f>'8月（停止あり）'!AO136</f>
        <v>0</v>
      </c>
      <c r="S135" s="144">
        <f>'9月（停止あり）'!AM136</f>
        <v>1</v>
      </c>
      <c r="T135" s="89">
        <f>'9月（停止あり）'!AN136</f>
        <v>0</v>
      </c>
      <c r="U135" s="147">
        <f>'10月(停止あり）'!AN136</f>
        <v>1</v>
      </c>
      <c r="V135" s="148">
        <f>'10月(停止あり）'!AO136</f>
        <v>0</v>
      </c>
      <c r="W135" s="149">
        <f>'11月（停止あり）'!AM136</f>
        <v>1</v>
      </c>
      <c r="X135" s="150">
        <f>'11月（停止あり）'!AN136</f>
        <v>0</v>
      </c>
      <c r="Y135" s="140">
        <f>'12月'!AN136</f>
        <v>1</v>
      </c>
      <c r="Z135" s="141">
        <f>'12月'!AO136</f>
        <v>0</v>
      </c>
      <c r="AA135" s="140">
        <f>'1月'!AN136</f>
        <v>1</v>
      </c>
      <c r="AB135" s="141">
        <f>'1月'!AO136</f>
        <v>0</v>
      </c>
      <c r="AC135" s="140">
        <f>'2月'!AL136</f>
        <v>1</v>
      </c>
      <c r="AD135" s="141">
        <f>'2月'!AM136</f>
        <v>0</v>
      </c>
      <c r="AE135" s="140">
        <f>'3月'!AN136</f>
        <v>1</v>
      </c>
      <c r="AF135" s="141">
        <f>'3月'!AO136</f>
        <v>0</v>
      </c>
      <c r="AG135" s="151">
        <f t="shared" si="8"/>
        <v>1</v>
      </c>
      <c r="AH135" s="172">
        <f t="shared" si="9"/>
        <v>0</v>
      </c>
    </row>
    <row r="136" spans="2:34" x14ac:dyDescent="0.2">
      <c r="B136" s="37">
        <v>120</v>
      </c>
      <c r="C136" s="368"/>
      <c r="D136" s="368"/>
      <c r="E136" s="369"/>
      <c r="F136" s="245" t="s">
        <v>311</v>
      </c>
      <c r="G136" s="234" t="s">
        <v>310</v>
      </c>
      <c r="H136" s="12" t="s">
        <v>61</v>
      </c>
      <c r="I136" s="143">
        <f>'4月'!AM137</f>
        <v>1</v>
      </c>
      <c r="J136" s="89">
        <f>'4月'!AN137</f>
        <v>0</v>
      </c>
      <c r="K136" s="143">
        <f>'5月'!AN137</f>
        <v>1</v>
      </c>
      <c r="L136" s="89">
        <f>'5月'!AO137</f>
        <v>0</v>
      </c>
      <c r="M136" s="144">
        <f>'6月（停止あり）'!AM137</f>
        <v>1</v>
      </c>
      <c r="N136" s="89">
        <f>'6月（停止あり）'!AN137</f>
        <v>0</v>
      </c>
      <c r="O136" s="144">
        <f>'7月（停止あり）'!AN137</f>
        <v>1</v>
      </c>
      <c r="P136" s="89">
        <f>'7月（停止あり）'!AO137</f>
        <v>0</v>
      </c>
      <c r="Q136" s="145">
        <f>'8月（停止あり）'!AN137</f>
        <v>1</v>
      </c>
      <c r="R136" s="146">
        <f>'8月（停止あり）'!AO137</f>
        <v>0</v>
      </c>
      <c r="S136" s="144">
        <f>'9月（停止あり）'!AM137</f>
        <v>1</v>
      </c>
      <c r="T136" s="89">
        <f>'9月（停止あり）'!AN137</f>
        <v>0</v>
      </c>
      <c r="U136" s="147">
        <f>'10月(停止あり）'!AN137</f>
        <v>1</v>
      </c>
      <c r="V136" s="148">
        <f>'10月(停止あり）'!AO137</f>
        <v>0</v>
      </c>
      <c r="W136" s="149">
        <f>'11月（停止あり）'!AM137</f>
        <v>1</v>
      </c>
      <c r="X136" s="150">
        <f>'11月（停止あり）'!AN137</f>
        <v>0</v>
      </c>
      <c r="Y136" s="140">
        <f>'12月'!AN137</f>
        <v>1</v>
      </c>
      <c r="Z136" s="141">
        <f>'12月'!AO137</f>
        <v>0</v>
      </c>
      <c r="AA136" s="140">
        <f>'1月'!AN137</f>
        <v>1</v>
      </c>
      <c r="AB136" s="141">
        <f>'1月'!AO137</f>
        <v>0</v>
      </c>
      <c r="AC136" s="140">
        <f>'2月'!AL137</f>
        <v>1</v>
      </c>
      <c r="AD136" s="141">
        <f>'2月'!AM137</f>
        <v>0</v>
      </c>
      <c r="AE136" s="140">
        <f>'3月'!AN137</f>
        <v>1</v>
      </c>
      <c r="AF136" s="141">
        <f>'3月'!AO137</f>
        <v>0</v>
      </c>
      <c r="AG136" s="151">
        <f t="shared" si="8"/>
        <v>1</v>
      </c>
      <c r="AH136" s="172">
        <f t="shared" si="9"/>
        <v>0</v>
      </c>
    </row>
    <row r="137" spans="2:34" x14ac:dyDescent="0.2">
      <c r="B137" s="37">
        <v>121</v>
      </c>
      <c r="C137" s="368"/>
      <c r="D137" s="368"/>
      <c r="E137" s="369"/>
      <c r="F137" s="245" t="s">
        <v>314</v>
      </c>
      <c r="G137" s="234" t="s">
        <v>315</v>
      </c>
      <c r="H137" s="12" t="s">
        <v>267</v>
      </c>
      <c r="I137" s="143">
        <f>'4月'!AM138</f>
        <v>1</v>
      </c>
      <c r="J137" s="89">
        <f>'4月'!AN138</f>
        <v>0</v>
      </c>
      <c r="K137" s="143">
        <f>'5月'!AN138</f>
        <v>1</v>
      </c>
      <c r="L137" s="89">
        <f>'5月'!AO138</f>
        <v>0</v>
      </c>
      <c r="M137" s="144">
        <f>'6月（停止あり）'!AM138</f>
        <v>1</v>
      </c>
      <c r="N137" s="89">
        <f>'6月（停止あり）'!AN138</f>
        <v>0</v>
      </c>
      <c r="O137" s="144">
        <f>'7月（停止あり）'!AN138</f>
        <v>1</v>
      </c>
      <c r="P137" s="89">
        <f>'7月（停止あり）'!AO138</f>
        <v>0</v>
      </c>
      <c r="Q137" s="145">
        <f>'8月（停止あり）'!AN138</f>
        <v>1</v>
      </c>
      <c r="R137" s="146">
        <f>'8月（停止あり）'!AO138</f>
        <v>0</v>
      </c>
      <c r="S137" s="144">
        <f>'9月（停止あり）'!AM138</f>
        <v>1</v>
      </c>
      <c r="T137" s="89">
        <f>'9月（停止あり）'!AN138</f>
        <v>0</v>
      </c>
      <c r="U137" s="147">
        <f>'10月(停止あり）'!AN138</f>
        <v>1</v>
      </c>
      <c r="V137" s="148">
        <f>'10月(停止あり）'!AO138</f>
        <v>0</v>
      </c>
      <c r="W137" s="149">
        <f>'11月（停止あり）'!AM138</f>
        <v>1</v>
      </c>
      <c r="X137" s="150">
        <f>'11月（停止あり）'!AN138</f>
        <v>0</v>
      </c>
      <c r="Y137" s="140">
        <f>'12月'!AN138</f>
        <v>1</v>
      </c>
      <c r="Z137" s="141">
        <f>'12月'!AO138</f>
        <v>0</v>
      </c>
      <c r="AA137" s="140">
        <f>'1月'!AN138</f>
        <v>1</v>
      </c>
      <c r="AB137" s="141">
        <f>'1月'!AO138</f>
        <v>0</v>
      </c>
      <c r="AC137" s="140">
        <f>'2月'!AL138</f>
        <v>1</v>
      </c>
      <c r="AD137" s="141">
        <f>'2月'!AM138</f>
        <v>0</v>
      </c>
      <c r="AE137" s="140">
        <f>'3月'!AN138</f>
        <v>1</v>
      </c>
      <c r="AF137" s="141">
        <f>'3月'!AO138</f>
        <v>0</v>
      </c>
      <c r="AG137" s="151">
        <f t="shared" si="8"/>
        <v>1</v>
      </c>
      <c r="AH137" s="172">
        <f t="shared" si="9"/>
        <v>0</v>
      </c>
    </row>
    <row r="138" spans="2:34" x14ac:dyDescent="0.2">
      <c r="B138" s="37">
        <v>122</v>
      </c>
      <c r="C138" s="368"/>
      <c r="D138" s="368"/>
      <c r="E138" s="369"/>
      <c r="F138" s="245" t="s">
        <v>317</v>
      </c>
      <c r="G138" s="234" t="s">
        <v>318</v>
      </c>
      <c r="H138" s="12" t="s">
        <v>90</v>
      </c>
      <c r="I138" s="143">
        <f>'4月'!AM139</f>
        <v>1</v>
      </c>
      <c r="J138" s="89">
        <f>'4月'!AN139</f>
        <v>0</v>
      </c>
      <c r="K138" s="143">
        <f>'5月'!AN139</f>
        <v>1</v>
      </c>
      <c r="L138" s="89">
        <f>'5月'!AO139</f>
        <v>0</v>
      </c>
      <c r="M138" s="144">
        <f>'6月（停止あり）'!AM139</f>
        <v>1</v>
      </c>
      <c r="N138" s="89">
        <f>'6月（停止あり）'!AN139</f>
        <v>0</v>
      </c>
      <c r="O138" s="144">
        <f>'7月（停止あり）'!AN139</f>
        <v>1</v>
      </c>
      <c r="P138" s="89">
        <f>'7月（停止あり）'!AO139</f>
        <v>0</v>
      </c>
      <c r="Q138" s="145">
        <f>'8月（停止あり）'!AN139</f>
        <v>1</v>
      </c>
      <c r="R138" s="146">
        <f>'8月（停止あり）'!AO139</f>
        <v>0</v>
      </c>
      <c r="S138" s="144">
        <f>'9月（停止あり）'!AM139</f>
        <v>1</v>
      </c>
      <c r="T138" s="89">
        <f>'9月（停止あり）'!AN139</f>
        <v>0</v>
      </c>
      <c r="U138" s="147">
        <f>'10月(停止あり）'!AN139</f>
        <v>1</v>
      </c>
      <c r="V138" s="148">
        <f>'10月(停止あり）'!AO139</f>
        <v>0</v>
      </c>
      <c r="W138" s="149">
        <f>'11月（停止あり）'!AM139</f>
        <v>1</v>
      </c>
      <c r="X138" s="150">
        <f>'11月（停止あり）'!AN139</f>
        <v>0</v>
      </c>
      <c r="Y138" s="140">
        <f>'12月'!AN139</f>
        <v>1</v>
      </c>
      <c r="Z138" s="141">
        <f>'12月'!AO139</f>
        <v>0</v>
      </c>
      <c r="AA138" s="140">
        <f>'1月'!AN139</f>
        <v>1</v>
      </c>
      <c r="AB138" s="141">
        <f>'1月'!AO139</f>
        <v>0</v>
      </c>
      <c r="AC138" s="140">
        <f>'2月'!AL139</f>
        <v>1</v>
      </c>
      <c r="AD138" s="141">
        <f>'2月'!AM139</f>
        <v>0</v>
      </c>
      <c r="AE138" s="140">
        <f>'3月'!AN139</f>
        <v>1</v>
      </c>
      <c r="AF138" s="141">
        <f>'3月'!AO139</f>
        <v>0</v>
      </c>
      <c r="AG138" s="151">
        <f t="shared" si="8"/>
        <v>1</v>
      </c>
      <c r="AH138" s="172">
        <f t="shared" si="9"/>
        <v>0</v>
      </c>
    </row>
    <row r="139" spans="2:34" x14ac:dyDescent="0.2">
      <c r="B139" s="37">
        <v>123</v>
      </c>
      <c r="C139" s="368"/>
      <c r="D139" s="368"/>
      <c r="E139" s="369"/>
      <c r="F139" s="245" t="s">
        <v>320</v>
      </c>
      <c r="G139" s="234" t="s">
        <v>321</v>
      </c>
      <c r="H139" s="12" t="s">
        <v>90</v>
      </c>
      <c r="I139" s="143">
        <f>'4月'!AM140</f>
        <v>1</v>
      </c>
      <c r="J139" s="89">
        <f>'4月'!AN140</f>
        <v>0</v>
      </c>
      <c r="K139" s="143">
        <f>'5月'!AN140</f>
        <v>1</v>
      </c>
      <c r="L139" s="89">
        <f>'5月'!AO140</f>
        <v>0</v>
      </c>
      <c r="M139" s="144">
        <f>'6月（停止あり）'!AM140</f>
        <v>1</v>
      </c>
      <c r="N139" s="89">
        <f>'6月（停止あり）'!AN140</f>
        <v>0</v>
      </c>
      <c r="O139" s="144">
        <f>'7月（停止あり）'!AN140</f>
        <v>1</v>
      </c>
      <c r="P139" s="89">
        <f>'7月（停止あり）'!AO140</f>
        <v>0</v>
      </c>
      <c r="Q139" s="145">
        <f>'8月（停止あり）'!AN140</f>
        <v>1</v>
      </c>
      <c r="R139" s="146">
        <f>'8月（停止あり）'!AO140</f>
        <v>0</v>
      </c>
      <c r="S139" s="144">
        <f>'9月（停止あり）'!AM140</f>
        <v>1</v>
      </c>
      <c r="T139" s="89">
        <f>'9月（停止あり）'!AN140</f>
        <v>0</v>
      </c>
      <c r="U139" s="147">
        <f>'10月(停止あり）'!AN140</f>
        <v>1</v>
      </c>
      <c r="V139" s="148">
        <f>'10月(停止あり）'!AO140</f>
        <v>0</v>
      </c>
      <c r="W139" s="149">
        <f>'11月（停止あり）'!AM140</f>
        <v>1</v>
      </c>
      <c r="X139" s="150">
        <f>'11月（停止あり）'!AN140</f>
        <v>0</v>
      </c>
      <c r="Y139" s="140">
        <f>'12月'!AN140</f>
        <v>1</v>
      </c>
      <c r="Z139" s="141">
        <f>'12月'!AO140</f>
        <v>0</v>
      </c>
      <c r="AA139" s="140">
        <f>'1月'!AN140</f>
        <v>1</v>
      </c>
      <c r="AB139" s="141">
        <f>'1月'!AO140</f>
        <v>0</v>
      </c>
      <c r="AC139" s="140">
        <f>'2月'!AL140</f>
        <v>1</v>
      </c>
      <c r="AD139" s="141">
        <f>'2月'!AM140</f>
        <v>0</v>
      </c>
      <c r="AE139" s="140">
        <f>'3月'!AN140</f>
        <v>1</v>
      </c>
      <c r="AF139" s="141">
        <f>'3月'!AO140</f>
        <v>0</v>
      </c>
      <c r="AG139" s="151">
        <f t="shared" si="8"/>
        <v>1</v>
      </c>
      <c r="AH139" s="172">
        <f t="shared" si="9"/>
        <v>0</v>
      </c>
    </row>
    <row r="140" spans="2:34" x14ac:dyDescent="0.2">
      <c r="B140" s="37">
        <v>124</v>
      </c>
      <c r="C140" s="368"/>
      <c r="D140" s="368"/>
      <c r="E140" s="369"/>
      <c r="F140" s="245" t="s">
        <v>322</v>
      </c>
      <c r="G140" s="234" t="s">
        <v>321</v>
      </c>
      <c r="H140" s="12" t="s">
        <v>324</v>
      </c>
      <c r="I140" s="143">
        <f>'4月'!AM141</f>
        <v>1</v>
      </c>
      <c r="J140" s="89">
        <f>'4月'!AN141</f>
        <v>0</v>
      </c>
      <c r="K140" s="143">
        <f>'5月'!AN141</f>
        <v>1</v>
      </c>
      <c r="L140" s="89">
        <f>'5月'!AO141</f>
        <v>0</v>
      </c>
      <c r="M140" s="144">
        <f>'6月（停止あり）'!AM141</f>
        <v>1</v>
      </c>
      <c r="N140" s="89">
        <f>'6月（停止あり）'!AN141</f>
        <v>0</v>
      </c>
      <c r="O140" s="144">
        <f>'7月（停止あり）'!AN141</f>
        <v>1</v>
      </c>
      <c r="P140" s="89">
        <f>'7月（停止あり）'!AO141</f>
        <v>0</v>
      </c>
      <c r="Q140" s="145">
        <f>'8月（停止あり）'!AN141</f>
        <v>1</v>
      </c>
      <c r="R140" s="146">
        <f>'8月（停止あり）'!AO141</f>
        <v>0</v>
      </c>
      <c r="S140" s="144">
        <f>'9月（停止あり）'!AM141</f>
        <v>1</v>
      </c>
      <c r="T140" s="89">
        <f>'9月（停止あり）'!AN141</f>
        <v>0</v>
      </c>
      <c r="U140" s="147">
        <f>'10月(停止あり）'!AN141</f>
        <v>1</v>
      </c>
      <c r="V140" s="148">
        <f>'10月(停止あり）'!AO141</f>
        <v>0</v>
      </c>
      <c r="W140" s="149">
        <f>'11月（停止あり）'!AM141</f>
        <v>1</v>
      </c>
      <c r="X140" s="150">
        <f>'11月（停止あり）'!AN141</f>
        <v>0</v>
      </c>
      <c r="Y140" s="140">
        <f>'12月'!AN141</f>
        <v>1</v>
      </c>
      <c r="Z140" s="141">
        <f>'12月'!AO141</f>
        <v>0</v>
      </c>
      <c r="AA140" s="140">
        <f>'1月'!AN141</f>
        <v>1</v>
      </c>
      <c r="AB140" s="141">
        <f>'1月'!AO141</f>
        <v>0</v>
      </c>
      <c r="AC140" s="140">
        <f>'2月'!AL141</f>
        <v>1</v>
      </c>
      <c r="AD140" s="141">
        <f>'2月'!AM141</f>
        <v>0</v>
      </c>
      <c r="AE140" s="140">
        <f>'3月'!AN141</f>
        <v>1</v>
      </c>
      <c r="AF140" s="141">
        <f>'3月'!AO141</f>
        <v>0</v>
      </c>
      <c r="AG140" s="151">
        <f t="shared" si="8"/>
        <v>1</v>
      </c>
      <c r="AH140" s="172">
        <f t="shared" si="9"/>
        <v>0</v>
      </c>
    </row>
    <row r="141" spans="2:34" x14ac:dyDescent="0.2">
      <c r="B141" s="37">
        <v>125</v>
      </c>
      <c r="C141" s="368"/>
      <c r="D141" s="368"/>
      <c r="E141" s="369"/>
      <c r="F141" s="245" t="s">
        <v>325</v>
      </c>
      <c r="G141" s="234" t="s">
        <v>326</v>
      </c>
      <c r="H141" s="12" t="s">
        <v>324</v>
      </c>
      <c r="I141" s="143">
        <f>'4月'!AM142</f>
        <v>1</v>
      </c>
      <c r="J141" s="89">
        <f>'4月'!AN142</f>
        <v>0</v>
      </c>
      <c r="K141" s="143">
        <f>'5月'!AN142</f>
        <v>1</v>
      </c>
      <c r="L141" s="89">
        <f>'5月'!AO142</f>
        <v>0</v>
      </c>
      <c r="M141" s="144">
        <f>'6月（停止あり）'!AM142</f>
        <v>1</v>
      </c>
      <c r="N141" s="89">
        <f>'6月（停止あり）'!AN142</f>
        <v>0</v>
      </c>
      <c r="O141" s="144">
        <f>'7月（停止あり）'!AN142</f>
        <v>1</v>
      </c>
      <c r="P141" s="89">
        <f>'7月（停止あり）'!AO142</f>
        <v>0</v>
      </c>
      <c r="Q141" s="145">
        <f>'8月（停止あり）'!AN142</f>
        <v>1</v>
      </c>
      <c r="R141" s="146">
        <f>'8月（停止あり）'!AO142</f>
        <v>0</v>
      </c>
      <c r="S141" s="144">
        <f>'9月（停止あり）'!AM142</f>
        <v>1</v>
      </c>
      <c r="T141" s="89">
        <f>'9月（停止あり）'!AN142</f>
        <v>0</v>
      </c>
      <c r="U141" s="147">
        <f>'10月(停止あり）'!AN142</f>
        <v>1</v>
      </c>
      <c r="V141" s="148">
        <f>'10月(停止あり）'!AO142</f>
        <v>0</v>
      </c>
      <c r="W141" s="149">
        <f>'11月（停止あり）'!AM142</f>
        <v>1</v>
      </c>
      <c r="X141" s="150">
        <f>'11月（停止あり）'!AN142</f>
        <v>0</v>
      </c>
      <c r="Y141" s="140">
        <f>'12月'!AN142</f>
        <v>1</v>
      </c>
      <c r="Z141" s="141">
        <f>'12月'!AO142</f>
        <v>0</v>
      </c>
      <c r="AA141" s="140">
        <f>'1月'!AN142</f>
        <v>1</v>
      </c>
      <c r="AB141" s="141">
        <f>'1月'!AO142</f>
        <v>0</v>
      </c>
      <c r="AC141" s="140">
        <f>'2月'!AL142</f>
        <v>1</v>
      </c>
      <c r="AD141" s="141">
        <f>'2月'!AM142</f>
        <v>0</v>
      </c>
      <c r="AE141" s="140">
        <f>'3月'!AN142</f>
        <v>1</v>
      </c>
      <c r="AF141" s="141">
        <f>'3月'!AO142</f>
        <v>0</v>
      </c>
      <c r="AG141" s="151">
        <f t="shared" si="8"/>
        <v>1</v>
      </c>
      <c r="AH141" s="172">
        <f t="shared" si="9"/>
        <v>0</v>
      </c>
    </row>
    <row r="142" spans="2:34" x14ac:dyDescent="0.2">
      <c r="B142" s="37">
        <v>126</v>
      </c>
      <c r="C142" s="368"/>
      <c r="D142" s="368"/>
      <c r="E142" s="369"/>
      <c r="F142" s="245" t="s">
        <v>327</v>
      </c>
      <c r="G142" s="234" t="s">
        <v>326</v>
      </c>
      <c r="H142" s="12" t="s">
        <v>324</v>
      </c>
      <c r="I142" s="143">
        <f>'4月'!AM143</f>
        <v>1</v>
      </c>
      <c r="J142" s="89">
        <f>'4月'!AN143</f>
        <v>0</v>
      </c>
      <c r="K142" s="143">
        <f>'5月'!AN143</f>
        <v>1</v>
      </c>
      <c r="L142" s="89">
        <f>'5月'!AO143</f>
        <v>0</v>
      </c>
      <c r="M142" s="144">
        <f>'6月（停止あり）'!AM143</f>
        <v>1</v>
      </c>
      <c r="N142" s="89">
        <f>'6月（停止あり）'!AN143</f>
        <v>0</v>
      </c>
      <c r="O142" s="144">
        <f>'7月（停止あり）'!AN143</f>
        <v>1</v>
      </c>
      <c r="P142" s="89">
        <f>'7月（停止あり）'!AO143</f>
        <v>0</v>
      </c>
      <c r="Q142" s="145">
        <f>'8月（停止あり）'!AN143</f>
        <v>1</v>
      </c>
      <c r="R142" s="146">
        <f>'8月（停止あり）'!AO143</f>
        <v>0</v>
      </c>
      <c r="S142" s="144">
        <f>'9月（停止あり）'!AM143</f>
        <v>1</v>
      </c>
      <c r="T142" s="89">
        <f>'9月（停止あり）'!AN143</f>
        <v>0</v>
      </c>
      <c r="U142" s="147">
        <f>'10月(停止あり）'!AN143</f>
        <v>1</v>
      </c>
      <c r="V142" s="148">
        <f>'10月(停止あり）'!AO143</f>
        <v>0</v>
      </c>
      <c r="W142" s="149">
        <f>'11月（停止あり）'!AM143</f>
        <v>1</v>
      </c>
      <c r="X142" s="150">
        <f>'11月（停止あり）'!AN143</f>
        <v>0</v>
      </c>
      <c r="Y142" s="140">
        <f>'12月'!AN143</f>
        <v>1</v>
      </c>
      <c r="Z142" s="141">
        <f>'12月'!AO143</f>
        <v>0</v>
      </c>
      <c r="AA142" s="140">
        <f>'1月'!AN143</f>
        <v>1</v>
      </c>
      <c r="AB142" s="141">
        <f>'1月'!AO143</f>
        <v>0</v>
      </c>
      <c r="AC142" s="140">
        <f>'2月'!AL143</f>
        <v>1</v>
      </c>
      <c r="AD142" s="141">
        <f>'2月'!AM143</f>
        <v>0</v>
      </c>
      <c r="AE142" s="140">
        <f>'3月'!AN143</f>
        <v>1</v>
      </c>
      <c r="AF142" s="141">
        <f>'3月'!AO143</f>
        <v>0</v>
      </c>
      <c r="AG142" s="151">
        <f t="shared" si="8"/>
        <v>1</v>
      </c>
      <c r="AH142" s="172">
        <f t="shared" si="9"/>
        <v>0</v>
      </c>
    </row>
    <row r="143" spans="2:34" x14ac:dyDescent="0.2">
      <c r="B143" s="37">
        <v>127</v>
      </c>
      <c r="C143" s="368"/>
      <c r="D143" s="368"/>
      <c r="E143" s="369"/>
      <c r="F143" s="245" t="s">
        <v>328</v>
      </c>
      <c r="G143" s="234" t="s">
        <v>329</v>
      </c>
      <c r="H143" s="12" t="s">
        <v>324</v>
      </c>
      <c r="I143" s="143">
        <f>'4月'!AM144</f>
        <v>1</v>
      </c>
      <c r="J143" s="89">
        <f>'4月'!AN144</f>
        <v>0</v>
      </c>
      <c r="K143" s="143">
        <f>'5月'!AN144</f>
        <v>1</v>
      </c>
      <c r="L143" s="89">
        <f>'5月'!AO144</f>
        <v>0</v>
      </c>
      <c r="M143" s="144">
        <f>'6月（停止あり）'!AM144</f>
        <v>1</v>
      </c>
      <c r="N143" s="89">
        <f>'6月（停止あり）'!AN144</f>
        <v>0</v>
      </c>
      <c r="O143" s="144">
        <f>'7月（停止あり）'!AN144</f>
        <v>1</v>
      </c>
      <c r="P143" s="89">
        <f>'7月（停止あり）'!AO144</f>
        <v>0</v>
      </c>
      <c r="Q143" s="145">
        <f>'8月（停止あり）'!AN144</f>
        <v>1</v>
      </c>
      <c r="R143" s="146">
        <f>'8月（停止あり）'!AO144</f>
        <v>0</v>
      </c>
      <c r="S143" s="144">
        <f>'9月（停止あり）'!AM144</f>
        <v>1</v>
      </c>
      <c r="T143" s="89">
        <f>'9月（停止あり）'!AN144</f>
        <v>0</v>
      </c>
      <c r="U143" s="147">
        <f>'10月(停止あり）'!AN144</f>
        <v>1</v>
      </c>
      <c r="V143" s="148">
        <f>'10月(停止あり）'!AO144</f>
        <v>0</v>
      </c>
      <c r="W143" s="149">
        <f>'11月（停止あり）'!AM144</f>
        <v>1</v>
      </c>
      <c r="X143" s="150">
        <f>'11月（停止あり）'!AN144</f>
        <v>0</v>
      </c>
      <c r="Y143" s="140">
        <f>'12月'!AN144</f>
        <v>1</v>
      </c>
      <c r="Z143" s="141">
        <f>'12月'!AO144</f>
        <v>0</v>
      </c>
      <c r="AA143" s="140">
        <f>'1月'!AN144</f>
        <v>1</v>
      </c>
      <c r="AB143" s="141">
        <f>'1月'!AO144</f>
        <v>0</v>
      </c>
      <c r="AC143" s="140">
        <f>'2月'!AL144</f>
        <v>1</v>
      </c>
      <c r="AD143" s="141">
        <f>'2月'!AM144</f>
        <v>0</v>
      </c>
      <c r="AE143" s="140">
        <f>'3月'!AN144</f>
        <v>1</v>
      </c>
      <c r="AF143" s="141">
        <f>'3月'!AO144</f>
        <v>0</v>
      </c>
      <c r="AG143" s="151">
        <f t="shared" si="8"/>
        <v>1</v>
      </c>
      <c r="AH143" s="172">
        <f t="shared" si="9"/>
        <v>0</v>
      </c>
    </row>
    <row r="144" spans="2:34" x14ac:dyDescent="0.2">
      <c r="B144" s="37">
        <v>128</v>
      </c>
      <c r="C144" s="368"/>
      <c r="D144" s="368"/>
      <c r="E144" s="369"/>
      <c r="F144" s="245" t="s">
        <v>330</v>
      </c>
      <c r="G144" s="234" t="s">
        <v>331</v>
      </c>
      <c r="H144" s="12" t="s">
        <v>267</v>
      </c>
      <c r="I144" s="143">
        <f>'4月'!AM145</f>
        <v>1</v>
      </c>
      <c r="J144" s="89">
        <f>'4月'!AN145</f>
        <v>0</v>
      </c>
      <c r="K144" s="143">
        <f>'5月'!AN145</f>
        <v>1</v>
      </c>
      <c r="L144" s="89">
        <f>'5月'!AO145</f>
        <v>0</v>
      </c>
      <c r="M144" s="144">
        <f>'6月（停止あり）'!AM145</f>
        <v>1</v>
      </c>
      <c r="N144" s="89">
        <f>'6月（停止あり）'!AN145</f>
        <v>0</v>
      </c>
      <c r="O144" s="144">
        <f>'7月（停止あり）'!AN145</f>
        <v>1</v>
      </c>
      <c r="P144" s="89">
        <f>'7月（停止あり）'!AO145</f>
        <v>0</v>
      </c>
      <c r="Q144" s="145">
        <f>'8月（停止あり）'!AN145</f>
        <v>1</v>
      </c>
      <c r="R144" s="146">
        <f>'8月（停止あり）'!AO145</f>
        <v>0</v>
      </c>
      <c r="S144" s="144">
        <f>'9月（停止あり）'!AM145</f>
        <v>1</v>
      </c>
      <c r="T144" s="89">
        <f>'9月（停止あり）'!AN145</f>
        <v>0</v>
      </c>
      <c r="U144" s="147">
        <f>'10月(停止あり）'!AN145</f>
        <v>1</v>
      </c>
      <c r="V144" s="148">
        <f>'10月(停止あり）'!AO145</f>
        <v>0</v>
      </c>
      <c r="W144" s="149">
        <f>'11月（停止あり）'!AM145</f>
        <v>1</v>
      </c>
      <c r="X144" s="150">
        <f>'11月（停止あり）'!AN145</f>
        <v>0</v>
      </c>
      <c r="Y144" s="140">
        <f>'12月'!AN145</f>
        <v>1</v>
      </c>
      <c r="Z144" s="141">
        <f>'12月'!AO145</f>
        <v>0</v>
      </c>
      <c r="AA144" s="140">
        <f>'1月'!AN145</f>
        <v>1</v>
      </c>
      <c r="AB144" s="141">
        <f>'1月'!AO145</f>
        <v>0</v>
      </c>
      <c r="AC144" s="140">
        <f>'2月'!AL145</f>
        <v>1</v>
      </c>
      <c r="AD144" s="141">
        <f>'2月'!AM145</f>
        <v>0</v>
      </c>
      <c r="AE144" s="140">
        <f>'3月'!AN145</f>
        <v>1</v>
      </c>
      <c r="AF144" s="141">
        <f>'3月'!AO145</f>
        <v>0</v>
      </c>
      <c r="AG144" s="151">
        <f t="shared" si="8"/>
        <v>1</v>
      </c>
      <c r="AH144" s="172">
        <f t="shared" si="9"/>
        <v>0</v>
      </c>
    </row>
    <row r="145" spans="1:256" x14ac:dyDescent="0.2">
      <c r="B145" s="37">
        <v>129</v>
      </c>
      <c r="C145" s="368"/>
      <c r="D145" s="368"/>
      <c r="E145" s="369"/>
      <c r="F145" s="245" t="s">
        <v>333</v>
      </c>
      <c r="G145" s="234" t="s">
        <v>334</v>
      </c>
      <c r="H145" s="12" t="s">
        <v>90</v>
      </c>
      <c r="I145" s="143">
        <f>'4月'!AM146</f>
        <v>1</v>
      </c>
      <c r="J145" s="89">
        <f>'4月'!AN146</f>
        <v>0</v>
      </c>
      <c r="K145" s="143">
        <f>'5月'!AN146</f>
        <v>1</v>
      </c>
      <c r="L145" s="89">
        <f>'5月'!AO146</f>
        <v>0</v>
      </c>
      <c r="M145" s="144">
        <f>'6月（停止あり）'!AM146</f>
        <v>1</v>
      </c>
      <c r="N145" s="89">
        <f>'6月（停止あり）'!AN146</f>
        <v>0</v>
      </c>
      <c r="O145" s="144">
        <f>'7月（停止あり）'!AN146</f>
        <v>1</v>
      </c>
      <c r="P145" s="89">
        <f>'7月（停止あり）'!AO146</f>
        <v>0</v>
      </c>
      <c r="Q145" s="145">
        <f>'8月（停止あり）'!AN146</f>
        <v>1</v>
      </c>
      <c r="R145" s="146">
        <f>'8月（停止あり）'!AO146</f>
        <v>0</v>
      </c>
      <c r="S145" s="144">
        <f>'9月（停止あり）'!AM146</f>
        <v>1</v>
      </c>
      <c r="T145" s="89">
        <f>'9月（停止あり）'!AN146</f>
        <v>0</v>
      </c>
      <c r="U145" s="147">
        <f>'10月(停止あり）'!AN146</f>
        <v>1</v>
      </c>
      <c r="V145" s="148">
        <f>'10月(停止あり）'!AO146</f>
        <v>0</v>
      </c>
      <c r="W145" s="149">
        <f>'11月（停止あり）'!AM146</f>
        <v>1</v>
      </c>
      <c r="X145" s="150">
        <f>'11月（停止あり）'!AN146</f>
        <v>0</v>
      </c>
      <c r="Y145" s="140">
        <f>'12月'!AN146</f>
        <v>1</v>
      </c>
      <c r="Z145" s="141">
        <f>'12月'!AO146</f>
        <v>0</v>
      </c>
      <c r="AA145" s="140">
        <f>'1月'!AN146</f>
        <v>1</v>
      </c>
      <c r="AB145" s="141">
        <f>'1月'!AO146</f>
        <v>0</v>
      </c>
      <c r="AC145" s="140">
        <f>'2月'!AL146</f>
        <v>1</v>
      </c>
      <c r="AD145" s="141">
        <f>'2月'!AM146</f>
        <v>0</v>
      </c>
      <c r="AE145" s="140">
        <f>'3月'!AN146</f>
        <v>1</v>
      </c>
      <c r="AF145" s="141">
        <f>'3月'!AO146</f>
        <v>0</v>
      </c>
      <c r="AG145" s="151">
        <f t="shared" si="8"/>
        <v>1</v>
      </c>
      <c r="AH145" s="172">
        <f t="shared" si="9"/>
        <v>0</v>
      </c>
    </row>
    <row r="146" spans="1:256" ht="13.8" thickBot="1" x14ac:dyDescent="0.25">
      <c r="B146" s="38">
        <v>130</v>
      </c>
      <c r="C146" s="368"/>
      <c r="D146" s="368"/>
      <c r="E146" s="369"/>
      <c r="F146" s="246" t="s">
        <v>335</v>
      </c>
      <c r="G146" s="236" t="s">
        <v>331</v>
      </c>
      <c r="H146" s="16" t="s">
        <v>90</v>
      </c>
      <c r="I146" s="204">
        <f>'4月'!AM147</f>
        <v>1</v>
      </c>
      <c r="J146" s="91">
        <f>'4月'!AN147</f>
        <v>0</v>
      </c>
      <c r="K146" s="204">
        <f>'5月'!AN147</f>
        <v>1</v>
      </c>
      <c r="L146" s="91">
        <f>'5月'!AO147</f>
        <v>0</v>
      </c>
      <c r="M146" s="186">
        <f>'6月（停止あり）'!AM147</f>
        <v>1</v>
      </c>
      <c r="N146" s="91">
        <f>'6月（停止あり）'!AN147</f>
        <v>0</v>
      </c>
      <c r="O146" s="186">
        <f>'7月（停止あり）'!AN147</f>
        <v>1</v>
      </c>
      <c r="P146" s="91">
        <f>'7月（停止あり）'!AO147</f>
        <v>0</v>
      </c>
      <c r="Q146" s="153">
        <f>'8月（停止あり）'!AN147</f>
        <v>1</v>
      </c>
      <c r="R146" s="154">
        <f>'8月（停止あり）'!AO147</f>
        <v>0</v>
      </c>
      <c r="S146" s="186">
        <f>'9月（停止あり）'!AM147</f>
        <v>1</v>
      </c>
      <c r="T146" s="91">
        <f>'9月（停止あり）'!AN147</f>
        <v>0</v>
      </c>
      <c r="U146" s="155">
        <f>'10月(停止あり）'!AN147</f>
        <v>1</v>
      </c>
      <c r="V146" s="156">
        <f>'10月(停止あり）'!AO147</f>
        <v>0</v>
      </c>
      <c r="W146" s="149">
        <f>'11月（停止あり）'!AM147</f>
        <v>1</v>
      </c>
      <c r="X146" s="150">
        <f>'11月（停止あり）'!AN147</f>
        <v>0</v>
      </c>
      <c r="Y146" s="140">
        <f>'12月'!AN147</f>
        <v>1</v>
      </c>
      <c r="Z146" s="141">
        <f>'12月'!AO147</f>
        <v>0</v>
      </c>
      <c r="AA146" s="140">
        <f>'1月'!AN147</f>
        <v>1</v>
      </c>
      <c r="AB146" s="141">
        <f>'1月'!AO147</f>
        <v>0</v>
      </c>
      <c r="AC146" s="140">
        <f>'2月'!AL147</f>
        <v>1</v>
      </c>
      <c r="AD146" s="141">
        <f>'2月'!AM147</f>
        <v>0</v>
      </c>
      <c r="AE146" s="140">
        <f>'3月'!AN147</f>
        <v>1</v>
      </c>
      <c r="AF146" s="141">
        <f>'3月'!AO147</f>
        <v>0</v>
      </c>
      <c r="AG146" s="205">
        <f t="shared" si="8"/>
        <v>1</v>
      </c>
      <c r="AH146" s="206">
        <f t="shared" si="9"/>
        <v>0</v>
      </c>
    </row>
    <row r="147" spans="1:256" ht="13.8" thickBot="1" x14ac:dyDescent="0.25">
      <c r="C147" s="363"/>
      <c r="D147" s="370"/>
      <c r="E147" s="371"/>
      <c r="F147" s="42" t="s">
        <v>339</v>
      </c>
      <c r="G147" s="43"/>
      <c r="H147" s="43">
        <f>COUNTA(H116:H146)</f>
        <v>31</v>
      </c>
      <c r="I147" s="158" t="str">
        <f>'4月'!AM148</f>
        <v>100%</v>
      </c>
      <c r="J147" s="93">
        <f>'4月'!AN148</f>
        <v>0</v>
      </c>
      <c r="K147" s="207" t="str">
        <f>'5月'!AN148</f>
        <v>100%</v>
      </c>
      <c r="L147" s="166">
        <f>'5月'!AO148</f>
        <v>0</v>
      </c>
      <c r="M147" s="158" t="str">
        <f>'6月（停止あり）'!AM148</f>
        <v>100%</v>
      </c>
      <c r="N147" s="166">
        <f>'6月（停止あり）'!AN148</f>
        <v>0</v>
      </c>
      <c r="O147" s="158" t="str">
        <f>'7月（停止あり）'!AN148</f>
        <v>100%</v>
      </c>
      <c r="P147" s="166">
        <f>'7月（停止あり）'!AO148</f>
        <v>0</v>
      </c>
      <c r="Q147" s="208" t="str">
        <f>'8月（停止あり）'!AN148</f>
        <v>100%</v>
      </c>
      <c r="R147" s="93">
        <f>'8月（停止あり）'!AO148</f>
        <v>0</v>
      </c>
      <c r="S147" s="208" t="str">
        <f>'9月（停止あり）'!AM148</f>
        <v>100%</v>
      </c>
      <c r="T147" s="93">
        <f>'9月（停止あり）'!AN148</f>
        <v>0</v>
      </c>
      <c r="U147" s="165" t="str">
        <f>'10月(停止あり）'!AN148</f>
        <v>100%</v>
      </c>
      <c r="V147" s="166">
        <f>'10月(停止あり）'!AO148</f>
        <v>0</v>
      </c>
      <c r="W147" s="165" t="str">
        <f>'11月（停止あり）'!AM148</f>
        <v>100%</v>
      </c>
      <c r="X147" s="166">
        <f>'11月（停止あり）'!AN148</f>
        <v>0</v>
      </c>
      <c r="Y147" s="165" t="str">
        <f>'12月'!AN148</f>
        <v>100%</v>
      </c>
      <c r="Z147" s="166">
        <f>'12月'!AO148</f>
        <v>0</v>
      </c>
      <c r="AA147" s="165" t="str">
        <f>'1月'!AN148</f>
        <v>100%</v>
      </c>
      <c r="AB147" s="166">
        <f>'1月'!AO148</f>
        <v>0</v>
      </c>
      <c r="AC147" s="165" t="str">
        <f>'2月'!AL148</f>
        <v>100%</v>
      </c>
      <c r="AD147" s="166">
        <f>'2月'!AM148</f>
        <v>0</v>
      </c>
      <c r="AE147" s="165" t="str">
        <f>'3月'!AN148</f>
        <v>100%</v>
      </c>
      <c r="AF147" s="166">
        <f>'3月'!AO148</f>
        <v>0</v>
      </c>
      <c r="AG147" s="209">
        <f>IF(AH147=0,1,1-AH147/11315)</f>
        <v>1</v>
      </c>
      <c r="AH147" s="93">
        <f>SUM(AH116:AH146)</f>
        <v>0</v>
      </c>
    </row>
    <row r="148" spans="1:256" s="247" customFormat="1" ht="30.6" thickBot="1" x14ac:dyDescent="0.75">
      <c r="F148" s="372" t="s">
        <v>379</v>
      </c>
      <c r="G148" s="373"/>
      <c r="H148" s="374"/>
      <c r="I148" s="127">
        <f>'4月'!AM149</f>
        <v>1</v>
      </c>
      <c r="J148" s="210">
        <f>'4月'!AN149</f>
        <v>0</v>
      </c>
      <c r="K148" s="127">
        <f>'5月'!AN149</f>
        <v>1</v>
      </c>
      <c r="L148" s="210">
        <f>'5月'!AO149</f>
        <v>0</v>
      </c>
      <c r="M148" s="127">
        <f>'6月（停止あり）'!AM149</f>
        <v>0.88153846153846149</v>
      </c>
      <c r="N148" s="210">
        <f>'6月（停止あり）'!AN149</f>
        <v>462</v>
      </c>
      <c r="O148" s="127">
        <f>'7月（停止あり）'!AN149</f>
        <v>0.88684863523573199</v>
      </c>
      <c r="P148" s="210">
        <f>'7月（停止あり）'!AO149</f>
        <v>456</v>
      </c>
      <c r="Q148" s="211">
        <f>'8月（停止あり）'!AN149</f>
        <v>0.91538461538461535</v>
      </c>
      <c r="R148" s="212">
        <f>'8月（停止あり）'!AO149</f>
        <v>341</v>
      </c>
      <c r="S148" s="211">
        <f>'9月（停止あり）'!AM149</f>
        <v>0.91538461538461535</v>
      </c>
      <c r="T148" s="213">
        <f>'9月（停止あり）'!AN149</f>
        <v>330</v>
      </c>
      <c r="U148" s="211">
        <f>'10月(停止あり）'!AN149</f>
        <v>0.96923076923076923</v>
      </c>
      <c r="V148" s="210">
        <f>'10月(停止あり）'!AO149</f>
        <v>124</v>
      </c>
      <c r="W148" s="214">
        <f>'11月（停止あり）'!AM149</f>
        <v>0.98564102564102563</v>
      </c>
      <c r="X148" s="210">
        <f>'11月（停止あり）'!AN149</f>
        <v>56</v>
      </c>
      <c r="Y148" s="214">
        <f>'12月'!AN149</f>
        <v>1</v>
      </c>
      <c r="Z148" s="210">
        <f>'12月'!AO149</f>
        <v>0</v>
      </c>
      <c r="AA148" s="214">
        <f>'1月'!AN149</f>
        <v>1</v>
      </c>
      <c r="AB148" s="210">
        <f>'1月'!AO149</f>
        <v>0</v>
      </c>
      <c r="AC148" s="214">
        <f>'2月'!AL149</f>
        <v>1</v>
      </c>
      <c r="AD148" s="210">
        <f>'2月'!AM149</f>
        <v>0</v>
      </c>
      <c r="AE148" s="214">
        <f>'3月'!AN149</f>
        <v>1</v>
      </c>
      <c r="AF148" s="210">
        <f>'3月'!AO149</f>
        <v>0</v>
      </c>
      <c r="AG148" s="127">
        <f>1-AF153/47450</f>
        <v>0.96271865121180189</v>
      </c>
      <c r="AH148" s="213">
        <f>AF148+AD148+AB148+Z148+X148+V148+T148+R148+P148+N148+L148+J148</f>
        <v>1769</v>
      </c>
      <c r="AJ148" s="248"/>
    </row>
    <row r="149" spans="1:256" ht="30.6" thickBot="1" x14ac:dyDescent="0.75">
      <c r="F149" s="372" t="s">
        <v>380</v>
      </c>
      <c r="G149" s="373"/>
      <c r="H149" s="374"/>
      <c r="I149" s="127">
        <f>'4月'!AM149</f>
        <v>1</v>
      </c>
      <c r="J149" s="210">
        <f>'4月'!AN149</f>
        <v>0</v>
      </c>
      <c r="K149" s="127">
        <f>1-L149/L155</f>
        <v>1</v>
      </c>
      <c r="L149" s="210">
        <f>L153</f>
        <v>0</v>
      </c>
      <c r="M149" s="127">
        <f>1-N149/N155</f>
        <v>0.96094674556213022</v>
      </c>
      <c r="N149" s="210">
        <f>N153</f>
        <v>462</v>
      </c>
      <c r="O149" s="127">
        <f>1-P149/P155</f>
        <v>0.94211853720050442</v>
      </c>
      <c r="P149" s="210">
        <f>P153</f>
        <v>918</v>
      </c>
      <c r="Q149" s="127">
        <f>1-R149/R155</f>
        <v>0.936701860231272</v>
      </c>
      <c r="R149" s="210">
        <f>R153</f>
        <v>1259</v>
      </c>
      <c r="S149" s="127">
        <f>1-T149/T155</f>
        <v>0.93320722992854144</v>
      </c>
      <c r="T149" s="210">
        <f>T153</f>
        <v>1589</v>
      </c>
      <c r="U149" s="127">
        <f>1-V149/V155</f>
        <v>0.93842559309849027</v>
      </c>
      <c r="V149" s="210">
        <f>V153</f>
        <v>1713</v>
      </c>
      <c r="W149" s="127">
        <f>1-X149/X155</f>
        <v>0.94423076923076921</v>
      </c>
      <c r="X149" s="210">
        <f>X153</f>
        <v>1769</v>
      </c>
      <c r="Y149" s="127">
        <f>1-Z149/Z155</f>
        <v>0.95051748251748247</v>
      </c>
      <c r="Z149" s="210">
        <f>Z153</f>
        <v>1769</v>
      </c>
      <c r="AA149" s="127">
        <f>1-AB149/AB155</f>
        <v>0.95553041729512322</v>
      </c>
      <c r="AB149" s="210">
        <f>AB153</f>
        <v>1769</v>
      </c>
      <c r="AC149" s="127">
        <f>1-AD149/AD155</f>
        <v>0.95925840626439429</v>
      </c>
      <c r="AD149" s="210">
        <f>AD153</f>
        <v>1769</v>
      </c>
      <c r="AE149" s="127">
        <f>1-AF149/AF155</f>
        <v>0.96271865121180189</v>
      </c>
      <c r="AF149" s="210">
        <f>AF153</f>
        <v>1769</v>
      </c>
      <c r="AG149" s="215">
        <f>AF149/130</f>
        <v>13.607692307692307</v>
      </c>
      <c r="AH149" s="213"/>
    </row>
    <row r="150" spans="1:256" ht="18.75" customHeight="1" x14ac:dyDescent="0.2">
      <c r="AG150" s="249" t="s">
        <v>378</v>
      </c>
    </row>
    <row r="151" spans="1:256" ht="21" customHeight="1" x14ac:dyDescent="0.2"/>
    <row r="152" spans="1:256" ht="25.5" customHeight="1" x14ac:dyDescent="0.2"/>
    <row r="153" spans="1:256" x14ac:dyDescent="0.2">
      <c r="A153" s="250"/>
      <c r="B153" s="250"/>
      <c r="C153" s="250"/>
      <c r="D153" s="250"/>
      <c r="E153" s="250"/>
      <c r="F153" s="250"/>
      <c r="G153" s="250"/>
      <c r="H153" s="250"/>
      <c r="I153" s="250"/>
      <c r="J153" s="251">
        <f>J148</f>
        <v>0</v>
      </c>
      <c r="K153" s="250"/>
      <c r="L153" s="251">
        <f>J153+L148</f>
        <v>0</v>
      </c>
      <c r="M153" s="250"/>
      <c r="N153" s="251">
        <f t="shared" ref="N153" si="10">L153+N148</f>
        <v>462</v>
      </c>
      <c r="O153" s="250"/>
      <c r="P153" s="251">
        <f t="shared" ref="P153" si="11">N153+P148</f>
        <v>918</v>
      </c>
      <c r="Q153" s="250"/>
      <c r="R153" s="251">
        <f t="shared" ref="R153" si="12">P153+R148</f>
        <v>1259</v>
      </c>
      <c r="S153" s="250"/>
      <c r="T153" s="251">
        <f t="shared" ref="T153" si="13">R153+T148</f>
        <v>1589</v>
      </c>
      <c r="U153" s="250"/>
      <c r="V153" s="251">
        <f t="shared" ref="V153" si="14">T153+V148</f>
        <v>1713</v>
      </c>
      <c r="W153" s="250"/>
      <c r="X153" s="251">
        <f t="shared" ref="X153" si="15">V153+X148</f>
        <v>1769</v>
      </c>
      <c r="Y153" s="250"/>
      <c r="Z153" s="251">
        <f t="shared" ref="Z153" si="16">X153+Z148</f>
        <v>1769</v>
      </c>
      <c r="AA153" s="250"/>
      <c r="AB153" s="251">
        <f t="shared" ref="AB153" si="17">Z153+AB148</f>
        <v>1769</v>
      </c>
      <c r="AC153" s="250"/>
      <c r="AD153" s="251">
        <f t="shared" ref="AD153" si="18">AB153+AD148</f>
        <v>1769</v>
      </c>
      <c r="AE153" s="250"/>
      <c r="AF153" s="251">
        <f t="shared" ref="AF153" si="19">AD153+AF148</f>
        <v>1769</v>
      </c>
      <c r="AG153" s="250"/>
      <c r="AH153" s="250"/>
      <c r="AI153" s="250"/>
      <c r="AJ153" s="250"/>
      <c r="AK153" s="250"/>
      <c r="AL153" s="250"/>
      <c r="AM153" s="250"/>
      <c r="AN153" s="250"/>
      <c r="AO153" s="250"/>
      <c r="AP153" s="250"/>
      <c r="AQ153" s="250"/>
      <c r="AR153" s="250"/>
      <c r="AS153" s="250"/>
      <c r="AT153" s="250"/>
      <c r="AU153" s="250"/>
      <c r="AV153" s="250"/>
      <c r="AW153" s="250"/>
      <c r="AX153" s="250"/>
      <c r="AY153" s="250"/>
      <c r="AZ153" s="250"/>
      <c r="BA153" s="250"/>
      <c r="BB153" s="250"/>
      <c r="BC153" s="250"/>
      <c r="BD153" s="250"/>
      <c r="BE153" s="250"/>
      <c r="BF153" s="250"/>
      <c r="BG153" s="250"/>
      <c r="BH153" s="250"/>
      <c r="BI153" s="250"/>
      <c r="BJ153" s="250"/>
      <c r="BK153" s="250"/>
      <c r="BL153" s="250"/>
      <c r="BM153" s="250"/>
      <c r="BN153" s="250"/>
      <c r="BO153" s="250"/>
      <c r="BP153" s="250"/>
      <c r="BQ153" s="250"/>
      <c r="BR153" s="250"/>
      <c r="BS153" s="250"/>
      <c r="BT153" s="250"/>
      <c r="BU153" s="250"/>
      <c r="BV153" s="250"/>
      <c r="BW153" s="250"/>
      <c r="BX153" s="250"/>
      <c r="BY153" s="250"/>
      <c r="BZ153" s="250"/>
      <c r="CA153" s="250"/>
      <c r="CB153" s="250"/>
      <c r="CC153" s="250"/>
      <c r="CD153" s="250"/>
      <c r="CE153" s="250"/>
      <c r="CF153" s="250"/>
      <c r="CG153" s="250"/>
      <c r="CH153" s="250"/>
      <c r="CI153" s="250"/>
      <c r="CJ153" s="250"/>
      <c r="CK153" s="250"/>
      <c r="CL153" s="250"/>
      <c r="CM153" s="250"/>
      <c r="CN153" s="250"/>
      <c r="CO153" s="250"/>
      <c r="CP153" s="250"/>
      <c r="CQ153" s="250"/>
      <c r="CR153" s="250"/>
      <c r="CS153" s="250"/>
      <c r="CT153" s="250"/>
      <c r="CU153" s="250"/>
      <c r="CV153" s="250"/>
      <c r="CW153" s="250"/>
      <c r="CX153" s="250"/>
      <c r="CY153" s="250"/>
      <c r="CZ153" s="250"/>
      <c r="DA153" s="250"/>
      <c r="DB153" s="250"/>
      <c r="DC153" s="250"/>
      <c r="DD153" s="250"/>
      <c r="DE153" s="250"/>
      <c r="DF153" s="250"/>
      <c r="DG153" s="250"/>
      <c r="DH153" s="250"/>
      <c r="DI153" s="250"/>
      <c r="DJ153" s="250"/>
      <c r="DK153" s="250"/>
      <c r="DL153" s="250"/>
      <c r="DM153" s="250"/>
      <c r="DN153" s="250"/>
      <c r="DO153" s="250"/>
      <c r="DP153" s="250"/>
      <c r="DQ153" s="250"/>
      <c r="DR153" s="250"/>
      <c r="DS153" s="250"/>
      <c r="DT153" s="250"/>
      <c r="DU153" s="250"/>
      <c r="DV153" s="250"/>
      <c r="DW153" s="250"/>
      <c r="DX153" s="250"/>
      <c r="DY153" s="250"/>
      <c r="DZ153" s="250"/>
      <c r="EA153" s="250"/>
      <c r="EB153" s="250"/>
      <c r="EC153" s="250"/>
      <c r="ED153" s="250"/>
      <c r="EE153" s="250"/>
      <c r="EF153" s="250"/>
      <c r="EG153" s="250"/>
      <c r="EH153" s="250"/>
      <c r="EI153" s="250"/>
      <c r="EJ153" s="250"/>
      <c r="EK153" s="250"/>
      <c r="EL153" s="250"/>
      <c r="EM153" s="250"/>
      <c r="EN153" s="250"/>
      <c r="EO153" s="250"/>
      <c r="EP153" s="250"/>
      <c r="EQ153" s="250"/>
      <c r="ER153" s="250"/>
      <c r="ES153" s="250"/>
      <c r="ET153" s="250"/>
      <c r="EU153" s="250"/>
      <c r="EV153" s="250"/>
      <c r="EW153" s="250"/>
      <c r="EX153" s="250"/>
      <c r="EY153" s="250"/>
      <c r="EZ153" s="250"/>
      <c r="FA153" s="250"/>
      <c r="FB153" s="250"/>
      <c r="FC153" s="250"/>
      <c r="FD153" s="250"/>
      <c r="FE153" s="250"/>
      <c r="FF153" s="250"/>
      <c r="FG153" s="250"/>
      <c r="FH153" s="250"/>
      <c r="FI153" s="250"/>
      <c r="FJ153" s="250"/>
      <c r="FK153" s="250"/>
      <c r="FL153" s="250"/>
      <c r="FM153" s="250"/>
      <c r="FN153" s="250"/>
      <c r="FO153" s="250"/>
      <c r="FP153" s="250"/>
      <c r="FQ153" s="250"/>
      <c r="FR153" s="250"/>
      <c r="FS153" s="250"/>
      <c r="FT153" s="250"/>
      <c r="FU153" s="250"/>
      <c r="FV153" s="250"/>
      <c r="FW153" s="250"/>
      <c r="FX153" s="250"/>
      <c r="FY153" s="250"/>
      <c r="FZ153" s="250"/>
      <c r="GA153" s="250"/>
      <c r="GB153" s="250"/>
      <c r="GC153" s="250"/>
      <c r="GD153" s="250"/>
      <c r="GE153" s="250"/>
      <c r="GF153" s="250"/>
      <c r="GG153" s="250"/>
      <c r="GH153" s="250"/>
      <c r="GI153" s="250"/>
      <c r="GJ153" s="250"/>
      <c r="GK153" s="250"/>
      <c r="GL153" s="250"/>
      <c r="GM153" s="250"/>
      <c r="GN153" s="250"/>
      <c r="GO153" s="250"/>
      <c r="GP153" s="250"/>
      <c r="GQ153" s="250"/>
      <c r="GR153" s="250"/>
      <c r="GS153" s="250"/>
      <c r="GT153" s="250"/>
      <c r="GU153" s="250"/>
      <c r="GV153" s="250"/>
      <c r="GW153" s="250"/>
      <c r="GX153" s="250"/>
      <c r="GY153" s="250"/>
      <c r="GZ153" s="250"/>
      <c r="HA153" s="250"/>
      <c r="HB153" s="250"/>
      <c r="HC153" s="250"/>
      <c r="HD153" s="250"/>
      <c r="HE153" s="250"/>
      <c r="HF153" s="250"/>
      <c r="HG153" s="250"/>
      <c r="HH153" s="250"/>
      <c r="HI153" s="250"/>
      <c r="HJ153" s="250"/>
      <c r="HK153" s="250"/>
      <c r="HL153" s="250"/>
      <c r="HM153" s="250"/>
      <c r="HN153" s="250"/>
      <c r="HO153" s="250"/>
      <c r="HP153" s="250"/>
      <c r="HQ153" s="250"/>
      <c r="HR153" s="250"/>
      <c r="HS153" s="250"/>
      <c r="HT153" s="250"/>
      <c r="HU153" s="250"/>
      <c r="HV153" s="250"/>
      <c r="HW153" s="250"/>
      <c r="HX153" s="250"/>
      <c r="HY153" s="250"/>
      <c r="HZ153" s="250"/>
      <c r="IA153" s="250"/>
      <c r="IB153" s="250"/>
      <c r="IC153" s="250"/>
      <c r="ID153" s="250"/>
      <c r="IE153" s="250"/>
      <c r="IF153" s="250"/>
      <c r="IG153" s="250"/>
      <c r="IH153" s="250"/>
      <c r="II153" s="250"/>
      <c r="IJ153" s="250"/>
      <c r="IK153" s="250"/>
      <c r="IL153" s="250"/>
      <c r="IM153" s="250"/>
      <c r="IN153" s="250"/>
      <c r="IO153" s="250"/>
      <c r="IP153" s="250"/>
      <c r="IQ153" s="250"/>
      <c r="IR153" s="250"/>
      <c r="IS153" s="250"/>
      <c r="IT153" s="250"/>
      <c r="IU153" s="250"/>
      <c r="IV153" s="250"/>
    </row>
    <row r="154" spans="1:256" s="253" customFormat="1" x14ac:dyDescent="0.2">
      <c r="A154" s="252"/>
      <c r="B154" s="252"/>
      <c r="C154" s="252"/>
      <c r="D154" s="252"/>
      <c r="E154" s="252"/>
      <c r="F154" s="252"/>
      <c r="G154" s="252"/>
      <c r="H154" s="252"/>
      <c r="I154" s="252"/>
      <c r="J154" s="252">
        <f>130*30</f>
        <v>3900</v>
      </c>
      <c r="K154" s="252"/>
      <c r="L154" s="252">
        <f>130*31</f>
        <v>4030</v>
      </c>
      <c r="M154" s="252"/>
      <c r="N154" s="252">
        <f>130*30</f>
        <v>3900</v>
      </c>
      <c r="O154" s="252"/>
      <c r="P154" s="252">
        <f>130*31</f>
        <v>4030</v>
      </c>
      <c r="Q154" s="252"/>
      <c r="R154" s="252">
        <f>130*31</f>
        <v>4030</v>
      </c>
      <c r="S154" s="252"/>
      <c r="T154" s="252">
        <f>130*30</f>
        <v>3900</v>
      </c>
      <c r="U154" s="252"/>
      <c r="V154" s="252">
        <f>130*31</f>
        <v>4030</v>
      </c>
      <c r="W154" s="252"/>
      <c r="X154" s="252">
        <f>130*30</f>
        <v>3900</v>
      </c>
      <c r="Y154" s="252"/>
      <c r="Z154" s="252">
        <f>130*31</f>
        <v>4030</v>
      </c>
      <c r="AA154" s="252"/>
      <c r="AB154" s="252">
        <f>130*31</f>
        <v>4030</v>
      </c>
      <c r="AC154" s="252"/>
      <c r="AD154" s="252">
        <v>3640</v>
      </c>
      <c r="AE154" s="252"/>
      <c r="AF154" s="252">
        <f>130*31</f>
        <v>4030</v>
      </c>
      <c r="AG154" s="252"/>
      <c r="AH154" s="252"/>
      <c r="AI154" s="252"/>
      <c r="AJ154" s="252"/>
      <c r="AK154" s="252"/>
      <c r="AL154" s="252"/>
      <c r="AM154" s="252"/>
      <c r="AN154" s="252"/>
      <c r="AO154" s="252"/>
      <c r="AP154" s="252"/>
      <c r="AQ154" s="252"/>
      <c r="AR154" s="252"/>
      <c r="AS154" s="252"/>
      <c r="AT154" s="252"/>
      <c r="AU154" s="252"/>
      <c r="AV154" s="252"/>
      <c r="AW154" s="252"/>
      <c r="AX154" s="252"/>
      <c r="AY154" s="252"/>
      <c r="AZ154" s="252"/>
      <c r="BA154" s="252"/>
      <c r="BB154" s="252"/>
      <c r="BC154" s="252"/>
      <c r="BD154" s="252"/>
      <c r="BE154" s="252"/>
      <c r="BF154" s="252"/>
      <c r="BG154" s="252"/>
      <c r="BH154" s="252"/>
      <c r="BI154" s="252"/>
      <c r="BJ154" s="252"/>
      <c r="BK154" s="252"/>
      <c r="BL154" s="252"/>
      <c r="BM154" s="252"/>
      <c r="BN154" s="252"/>
      <c r="BO154" s="252"/>
      <c r="BP154" s="252"/>
      <c r="BQ154" s="252"/>
      <c r="BR154" s="252"/>
      <c r="BS154" s="252"/>
      <c r="BT154" s="252"/>
      <c r="BU154" s="252"/>
      <c r="BV154" s="252"/>
      <c r="BW154" s="252"/>
      <c r="BX154" s="252"/>
      <c r="BY154" s="252"/>
      <c r="BZ154" s="252"/>
      <c r="CA154" s="252"/>
      <c r="CB154" s="252"/>
      <c r="CC154" s="252"/>
      <c r="CD154" s="252"/>
      <c r="CE154" s="252"/>
      <c r="CF154" s="252"/>
      <c r="CG154" s="252"/>
      <c r="CH154" s="252"/>
      <c r="CI154" s="252"/>
      <c r="CJ154" s="252"/>
      <c r="CK154" s="252"/>
      <c r="CL154" s="252"/>
      <c r="CM154" s="252"/>
      <c r="CN154" s="252"/>
      <c r="CO154" s="252"/>
      <c r="CP154" s="252"/>
      <c r="CQ154" s="252"/>
      <c r="CR154" s="252"/>
      <c r="CS154" s="252"/>
      <c r="CT154" s="252"/>
      <c r="CU154" s="252"/>
      <c r="CV154" s="252"/>
      <c r="CW154" s="252"/>
      <c r="CX154" s="252"/>
      <c r="CY154" s="252"/>
      <c r="CZ154" s="252"/>
      <c r="DA154" s="252"/>
      <c r="DB154" s="252"/>
      <c r="DC154" s="252"/>
      <c r="DD154" s="252"/>
      <c r="DE154" s="252"/>
      <c r="DF154" s="252"/>
      <c r="DG154" s="252"/>
      <c r="DH154" s="252"/>
      <c r="DI154" s="252"/>
      <c r="DJ154" s="252"/>
      <c r="DK154" s="252"/>
      <c r="DL154" s="252"/>
      <c r="DM154" s="252"/>
      <c r="DN154" s="252"/>
      <c r="DO154" s="252"/>
      <c r="DP154" s="252"/>
      <c r="DQ154" s="252"/>
      <c r="DR154" s="252"/>
      <c r="DS154" s="252"/>
      <c r="DT154" s="252"/>
      <c r="DU154" s="252"/>
      <c r="DV154" s="252"/>
      <c r="DW154" s="252"/>
      <c r="DX154" s="252"/>
      <c r="DY154" s="252"/>
      <c r="DZ154" s="252"/>
      <c r="EA154" s="252"/>
      <c r="EB154" s="252"/>
      <c r="EC154" s="252"/>
      <c r="ED154" s="252"/>
      <c r="EE154" s="252"/>
      <c r="EF154" s="252"/>
      <c r="EG154" s="252"/>
      <c r="EH154" s="252"/>
      <c r="EI154" s="252"/>
      <c r="EJ154" s="252"/>
      <c r="EK154" s="252"/>
      <c r="EL154" s="252"/>
      <c r="EM154" s="252"/>
      <c r="EN154" s="252"/>
      <c r="EO154" s="252"/>
      <c r="EP154" s="252"/>
      <c r="EQ154" s="252"/>
      <c r="ER154" s="252"/>
      <c r="ES154" s="252"/>
      <c r="ET154" s="252"/>
      <c r="EU154" s="252"/>
      <c r="EV154" s="252"/>
      <c r="EW154" s="252"/>
      <c r="EX154" s="252"/>
      <c r="EY154" s="252"/>
      <c r="EZ154" s="252"/>
      <c r="FA154" s="252"/>
      <c r="FB154" s="252"/>
      <c r="FC154" s="252"/>
      <c r="FD154" s="252"/>
      <c r="FE154" s="252"/>
      <c r="FF154" s="252"/>
      <c r="FG154" s="252"/>
      <c r="FH154" s="252"/>
      <c r="FI154" s="252"/>
      <c r="FJ154" s="252"/>
      <c r="FK154" s="252"/>
      <c r="FL154" s="252"/>
      <c r="FM154" s="252"/>
      <c r="FN154" s="252"/>
      <c r="FO154" s="252"/>
      <c r="FP154" s="252"/>
      <c r="FQ154" s="252"/>
      <c r="FR154" s="252"/>
      <c r="FS154" s="252"/>
      <c r="FT154" s="252"/>
      <c r="FU154" s="252"/>
      <c r="FV154" s="252"/>
      <c r="FW154" s="252"/>
      <c r="FX154" s="252"/>
      <c r="FY154" s="252"/>
      <c r="FZ154" s="252"/>
      <c r="GA154" s="252"/>
      <c r="GB154" s="252"/>
      <c r="GC154" s="252"/>
      <c r="GD154" s="252"/>
      <c r="GE154" s="252"/>
      <c r="GF154" s="252"/>
      <c r="GG154" s="252"/>
      <c r="GH154" s="252"/>
      <c r="GI154" s="252"/>
      <c r="GJ154" s="252"/>
      <c r="GK154" s="252"/>
      <c r="GL154" s="252"/>
      <c r="GM154" s="252"/>
      <c r="GN154" s="252"/>
      <c r="GO154" s="252"/>
      <c r="GP154" s="252"/>
      <c r="GQ154" s="252"/>
      <c r="GR154" s="252"/>
      <c r="GS154" s="252"/>
      <c r="GT154" s="252"/>
      <c r="GU154" s="252"/>
      <c r="GV154" s="252"/>
      <c r="GW154" s="252"/>
      <c r="GX154" s="252"/>
      <c r="GY154" s="252"/>
      <c r="GZ154" s="252"/>
      <c r="HA154" s="252"/>
      <c r="HB154" s="252"/>
      <c r="HC154" s="252"/>
      <c r="HD154" s="252"/>
      <c r="HE154" s="252"/>
      <c r="HF154" s="252"/>
      <c r="HG154" s="252"/>
      <c r="HH154" s="252"/>
      <c r="HI154" s="252"/>
      <c r="HJ154" s="252"/>
      <c r="HK154" s="252"/>
      <c r="HL154" s="252"/>
      <c r="HM154" s="252"/>
      <c r="HN154" s="252"/>
      <c r="HO154" s="252"/>
      <c r="HP154" s="252"/>
      <c r="HQ154" s="252"/>
      <c r="HR154" s="252"/>
      <c r="HS154" s="252"/>
      <c r="HT154" s="252"/>
      <c r="HU154" s="252"/>
      <c r="HV154" s="252"/>
      <c r="HW154" s="252"/>
      <c r="HX154" s="252"/>
      <c r="HY154" s="252"/>
      <c r="HZ154" s="252"/>
      <c r="IA154" s="252"/>
      <c r="IB154" s="252"/>
      <c r="IC154" s="252"/>
      <c r="ID154" s="252"/>
      <c r="IE154" s="252"/>
      <c r="IF154" s="252"/>
      <c r="IG154" s="252"/>
      <c r="IH154" s="252"/>
      <c r="II154" s="252"/>
      <c r="IJ154" s="252"/>
      <c r="IK154" s="252"/>
      <c r="IL154" s="252"/>
      <c r="IM154" s="252"/>
      <c r="IN154" s="252"/>
      <c r="IO154" s="252"/>
      <c r="IP154" s="252"/>
      <c r="IQ154" s="252"/>
      <c r="IR154" s="252"/>
      <c r="IS154" s="252"/>
      <c r="IT154" s="252"/>
      <c r="IU154" s="252"/>
      <c r="IV154" s="252"/>
    </row>
    <row r="155" spans="1:256" x14ac:dyDescent="0.2">
      <c r="A155" s="250"/>
      <c r="B155" s="250"/>
      <c r="C155" s="250"/>
      <c r="D155" s="250"/>
      <c r="E155" s="250"/>
      <c r="F155" s="250"/>
      <c r="G155" s="250"/>
      <c r="H155" s="250"/>
      <c r="I155" s="250"/>
      <c r="J155" s="252">
        <v>3900</v>
      </c>
      <c r="K155" s="252"/>
      <c r="L155" s="252">
        <f>J155+L154</f>
        <v>7930</v>
      </c>
      <c r="M155" s="252"/>
      <c r="N155" s="252">
        <f>L155+N154</f>
        <v>11830</v>
      </c>
      <c r="O155" s="252"/>
      <c r="P155" s="252">
        <f>N155+P154</f>
        <v>15860</v>
      </c>
      <c r="Q155" s="252"/>
      <c r="R155" s="252">
        <f>P155+R154</f>
        <v>19890</v>
      </c>
      <c r="S155" s="252"/>
      <c r="T155" s="252">
        <f>R155+T154</f>
        <v>23790</v>
      </c>
      <c r="U155" s="252"/>
      <c r="V155" s="252">
        <f>T155+V154</f>
        <v>27820</v>
      </c>
      <c r="W155" s="252"/>
      <c r="X155" s="252">
        <f>V155+X154</f>
        <v>31720</v>
      </c>
      <c r="Y155" s="252"/>
      <c r="Z155" s="252">
        <f>X155+Z154</f>
        <v>35750</v>
      </c>
      <c r="AA155" s="252"/>
      <c r="AB155" s="252">
        <f>Z155+AB154</f>
        <v>39780</v>
      </c>
      <c r="AC155" s="252"/>
      <c r="AD155" s="252">
        <f>AB155+AD154</f>
        <v>43420</v>
      </c>
      <c r="AE155" s="252"/>
      <c r="AF155" s="252">
        <f>AD155+AF154</f>
        <v>47450</v>
      </c>
      <c r="AG155" s="250"/>
      <c r="AH155" s="250"/>
      <c r="AI155" s="250"/>
      <c r="AJ155" s="250"/>
      <c r="AK155" s="250"/>
      <c r="AL155" s="250"/>
      <c r="AM155" s="250"/>
      <c r="AN155" s="250"/>
      <c r="AO155" s="250"/>
      <c r="AP155" s="250"/>
      <c r="AQ155" s="250"/>
      <c r="AR155" s="250"/>
      <c r="AS155" s="250"/>
      <c r="AT155" s="250"/>
      <c r="AU155" s="250"/>
      <c r="AV155" s="250"/>
      <c r="AW155" s="250"/>
      <c r="AX155" s="250"/>
      <c r="AY155" s="250"/>
      <c r="AZ155" s="250"/>
      <c r="BA155" s="250"/>
      <c r="BB155" s="250"/>
      <c r="BC155" s="250"/>
      <c r="BD155" s="250"/>
      <c r="BE155" s="250"/>
      <c r="BF155" s="250"/>
      <c r="BG155" s="250"/>
      <c r="BH155" s="250"/>
      <c r="BI155" s="250"/>
      <c r="BJ155" s="250"/>
      <c r="BK155" s="250"/>
      <c r="BL155" s="250"/>
      <c r="BM155" s="250"/>
      <c r="BN155" s="250"/>
      <c r="BO155" s="250"/>
      <c r="BP155" s="250"/>
      <c r="BQ155" s="250"/>
      <c r="BR155" s="250"/>
      <c r="BS155" s="250"/>
      <c r="BT155" s="250"/>
      <c r="BU155" s="250"/>
      <c r="BV155" s="250"/>
      <c r="BW155" s="250"/>
      <c r="BX155" s="250"/>
      <c r="BY155" s="250"/>
      <c r="BZ155" s="250"/>
      <c r="CA155" s="250"/>
      <c r="CB155" s="250"/>
      <c r="CC155" s="250"/>
      <c r="CD155" s="250"/>
      <c r="CE155" s="250"/>
      <c r="CF155" s="250"/>
      <c r="CG155" s="250"/>
      <c r="CH155" s="250"/>
      <c r="CI155" s="250"/>
      <c r="CJ155" s="250"/>
      <c r="CK155" s="250"/>
      <c r="CL155" s="250"/>
      <c r="CM155" s="250"/>
      <c r="CN155" s="250"/>
      <c r="CO155" s="250"/>
      <c r="CP155" s="250"/>
      <c r="CQ155" s="250"/>
      <c r="CR155" s="250"/>
      <c r="CS155" s="250"/>
      <c r="CT155" s="250"/>
      <c r="CU155" s="250"/>
      <c r="CV155" s="250"/>
      <c r="CW155" s="250"/>
      <c r="CX155" s="250"/>
      <c r="CY155" s="250"/>
      <c r="CZ155" s="250"/>
      <c r="DA155" s="250"/>
      <c r="DB155" s="250"/>
      <c r="DC155" s="250"/>
      <c r="DD155" s="250"/>
      <c r="DE155" s="250"/>
      <c r="DF155" s="250"/>
      <c r="DG155" s="250"/>
      <c r="DH155" s="250"/>
      <c r="DI155" s="250"/>
      <c r="DJ155" s="250"/>
      <c r="DK155" s="250"/>
      <c r="DL155" s="250"/>
      <c r="DM155" s="250"/>
      <c r="DN155" s="250"/>
      <c r="DO155" s="250"/>
      <c r="DP155" s="250"/>
      <c r="DQ155" s="250"/>
      <c r="DR155" s="250"/>
      <c r="DS155" s="250"/>
      <c r="DT155" s="250"/>
      <c r="DU155" s="250"/>
      <c r="DV155" s="250"/>
      <c r="DW155" s="250"/>
      <c r="DX155" s="250"/>
      <c r="DY155" s="250"/>
      <c r="DZ155" s="250"/>
      <c r="EA155" s="250"/>
      <c r="EB155" s="250"/>
      <c r="EC155" s="250"/>
      <c r="ED155" s="250"/>
      <c r="EE155" s="250"/>
      <c r="EF155" s="250"/>
      <c r="EG155" s="250"/>
      <c r="EH155" s="250"/>
      <c r="EI155" s="250"/>
      <c r="EJ155" s="250"/>
      <c r="EK155" s="250"/>
      <c r="EL155" s="250"/>
      <c r="EM155" s="250"/>
      <c r="EN155" s="250"/>
      <c r="EO155" s="250"/>
      <c r="EP155" s="250"/>
      <c r="EQ155" s="250"/>
      <c r="ER155" s="250"/>
      <c r="ES155" s="250"/>
      <c r="ET155" s="250"/>
      <c r="EU155" s="250"/>
      <c r="EV155" s="250"/>
      <c r="EW155" s="250"/>
      <c r="EX155" s="250"/>
      <c r="EY155" s="250"/>
      <c r="EZ155" s="250"/>
      <c r="FA155" s="250"/>
      <c r="FB155" s="250"/>
      <c r="FC155" s="250"/>
      <c r="FD155" s="250"/>
      <c r="FE155" s="250"/>
      <c r="FF155" s="250"/>
      <c r="FG155" s="250"/>
      <c r="FH155" s="250"/>
      <c r="FI155" s="250"/>
      <c r="FJ155" s="250"/>
      <c r="FK155" s="250"/>
      <c r="FL155" s="250"/>
      <c r="FM155" s="250"/>
      <c r="FN155" s="250"/>
      <c r="FO155" s="250"/>
      <c r="FP155" s="250"/>
      <c r="FQ155" s="250"/>
      <c r="FR155" s="250"/>
      <c r="FS155" s="250"/>
      <c r="FT155" s="250"/>
      <c r="FU155" s="250"/>
      <c r="FV155" s="250"/>
      <c r="FW155" s="250"/>
      <c r="FX155" s="250"/>
      <c r="FY155" s="250"/>
      <c r="FZ155" s="250"/>
      <c r="GA155" s="250"/>
      <c r="GB155" s="250"/>
      <c r="GC155" s="250"/>
      <c r="GD155" s="250"/>
      <c r="GE155" s="250"/>
      <c r="GF155" s="250"/>
      <c r="GG155" s="250"/>
      <c r="GH155" s="250"/>
      <c r="GI155" s="250"/>
      <c r="GJ155" s="250"/>
      <c r="GK155" s="250"/>
      <c r="GL155" s="250"/>
      <c r="GM155" s="250"/>
      <c r="GN155" s="250"/>
      <c r="GO155" s="250"/>
      <c r="GP155" s="250"/>
      <c r="GQ155" s="250"/>
      <c r="GR155" s="250"/>
      <c r="GS155" s="250"/>
      <c r="GT155" s="250"/>
      <c r="GU155" s="250"/>
      <c r="GV155" s="250"/>
      <c r="GW155" s="250"/>
      <c r="GX155" s="250"/>
      <c r="GY155" s="250"/>
      <c r="GZ155" s="250"/>
      <c r="HA155" s="250"/>
      <c r="HB155" s="250"/>
      <c r="HC155" s="250"/>
      <c r="HD155" s="250"/>
      <c r="HE155" s="250"/>
      <c r="HF155" s="250"/>
      <c r="HG155" s="250"/>
      <c r="HH155" s="250"/>
      <c r="HI155" s="250"/>
      <c r="HJ155" s="250"/>
      <c r="HK155" s="250"/>
      <c r="HL155" s="250"/>
      <c r="HM155" s="250"/>
      <c r="HN155" s="250"/>
      <c r="HO155" s="250"/>
      <c r="HP155" s="250"/>
      <c r="HQ155" s="250"/>
      <c r="HR155" s="250"/>
      <c r="HS155" s="250"/>
      <c r="HT155" s="250"/>
      <c r="HU155" s="250"/>
      <c r="HV155" s="250"/>
      <c r="HW155" s="250"/>
      <c r="HX155" s="250"/>
      <c r="HY155" s="250"/>
      <c r="HZ155" s="250"/>
      <c r="IA155" s="250"/>
      <c r="IB155" s="250"/>
      <c r="IC155" s="250"/>
      <c r="ID155" s="250"/>
      <c r="IE155" s="250"/>
      <c r="IF155" s="250"/>
      <c r="IG155" s="250"/>
      <c r="IH155" s="250"/>
      <c r="II155" s="250"/>
      <c r="IJ155" s="250"/>
      <c r="IK155" s="250"/>
      <c r="IL155" s="250"/>
      <c r="IM155" s="250"/>
      <c r="IN155" s="250"/>
      <c r="IO155" s="250"/>
      <c r="IP155" s="250"/>
      <c r="IQ155" s="250"/>
      <c r="IR155" s="250"/>
      <c r="IS155" s="250"/>
      <c r="IT155" s="250"/>
      <c r="IU155" s="250"/>
      <c r="IV155" s="250"/>
    </row>
    <row r="156" spans="1:256" x14ac:dyDescent="0.2">
      <c r="A156" s="250"/>
      <c r="B156" s="250"/>
      <c r="C156" s="250"/>
      <c r="D156" s="250"/>
      <c r="E156" s="250"/>
      <c r="F156" s="250"/>
      <c r="G156" s="250"/>
      <c r="H156" s="250"/>
      <c r="I156" s="250"/>
      <c r="J156" s="252"/>
      <c r="K156" s="252"/>
      <c r="L156" s="252"/>
      <c r="M156" s="252"/>
      <c r="N156" s="252"/>
      <c r="O156" s="252"/>
      <c r="P156" s="252"/>
      <c r="Q156" s="252"/>
      <c r="R156" s="252"/>
      <c r="S156" s="252"/>
      <c r="T156" s="252"/>
      <c r="U156" s="252"/>
      <c r="V156" s="252"/>
      <c r="W156" s="252"/>
      <c r="X156" s="252"/>
      <c r="Y156" s="252"/>
      <c r="Z156" s="252"/>
      <c r="AA156" s="252"/>
      <c r="AB156" s="252"/>
      <c r="AC156" s="252"/>
      <c r="AD156" s="252"/>
      <c r="AE156" s="252"/>
      <c r="AF156" s="252"/>
      <c r="AG156" s="250"/>
      <c r="AH156" s="250"/>
      <c r="AI156" s="250"/>
      <c r="AJ156" s="250"/>
      <c r="AK156" s="250"/>
      <c r="AL156" s="250"/>
      <c r="AM156" s="250"/>
      <c r="AN156" s="250"/>
      <c r="AO156" s="250"/>
      <c r="AP156" s="250"/>
      <c r="AQ156" s="250"/>
      <c r="AR156" s="250"/>
      <c r="AS156" s="250"/>
      <c r="AT156" s="250"/>
      <c r="AU156" s="250"/>
      <c r="AV156" s="250"/>
      <c r="AW156" s="250"/>
      <c r="AX156" s="250"/>
      <c r="AY156" s="250"/>
      <c r="AZ156" s="250"/>
      <c r="BA156" s="250"/>
      <c r="BB156" s="250"/>
      <c r="BC156" s="250"/>
      <c r="BD156" s="250"/>
      <c r="BE156" s="250"/>
      <c r="BF156" s="250"/>
      <c r="BG156" s="250"/>
      <c r="BH156" s="250"/>
      <c r="BI156" s="250"/>
      <c r="BJ156" s="250"/>
      <c r="BK156" s="250"/>
      <c r="BL156" s="250"/>
      <c r="BM156" s="250"/>
      <c r="BN156" s="250"/>
      <c r="BO156" s="250"/>
      <c r="BP156" s="250"/>
      <c r="BQ156" s="250"/>
      <c r="BR156" s="250"/>
      <c r="BS156" s="250"/>
      <c r="BT156" s="250"/>
      <c r="BU156" s="250"/>
      <c r="BV156" s="250"/>
      <c r="BW156" s="250"/>
      <c r="BX156" s="250"/>
      <c r="BY156" s="250"/>
      <c r="BZ156" s="250"/>
      <c r="CA156" s="250"/>
      <c r="CB156" s="250"/>
      <c r="CC156" s="250"/>
      <c r="CD156" s="250"/>
      <c r="CE156" s="250"/>
      <c r="CF156" s="250"/>
      <c r="CG156" s="250"/>
      <c r="CH156" s="250"/>
      <c r="CI156" s="250"/>
      <c r="CJ156" s="250"/>
      <c r="CK156" s="250"/>
      <c r="CL156" s="250"/>
      <c r="CM156" s="250"/>
      <c r="CN156" s="250"/>
      <c r="CO156" s="250"/>
      <c r="CP156" s="250"/>
      <c r="CQ156" s="250"/>
      <c r="CR156" s="250"/>
      <c r="CS156" s="250"/>
      <c r="CT156" s="250"/>
      <c r="CU156" s="250"/>
      <c r="CV156" s="250"/>
      <c r="CW156" s="250"/>
      <c r="CX156" s="250"/>
      <c r="CY156" s="250"/>
      <c r="CZ156" s="250"/>
      <c r="DA156" s="250"/>
      <c r="DB156" s="250"/>
      <c r="DC156" s="250"/>
      <c r="DD156" s="250"/>
      <c r="DE156" s="250"/>
      <c r="DF156" s="250"/>
      <c r="DG156" s="250"/>
      <c r="DH156" s="250"/>
      <c r="DI156" s="250"/>
      <c r="DJ156" s="250"/>
      <c r="DK156" s="250"/>
      <c r="DL156" s="250"/>
      <c r="DM156" s="250"/>
      <c r="DN156" s="250"/>
      <c r="DO156" s="250"/>
      <c r="DP156" s="250"/>
      <c r="DQ156" s="250"/>
      <c r="DR156" s="250"/>
      <c r="DS156" s="250"/>
      <c r="DT156" s="250"/>
      <c r="DU156" s="250"/>
      <c r="DV156" s="250"/>
      <c r="DW156" s="250"/>
      <c r="DX156" s="250"/>
      <c r="DY156" s="250"/>
      <c r="DZ156" s="250"/>
      <c r="EA156" s="250"/>
      <c r="EB156" s="250"/>
      <c r="EC156" s="250"/>
      <c r="ED156" s="250"/>
      <c r="EE156" s="250"/>
      <c r="EF156" s="250"/>
      <c r="EG156" s="250"/>
      <c r="EH156" s="250"/>
      <c r="EI156" s="250"/>
      <c r="EJ156" s="250"/>
      <c r="EK156" s="250"/>
      <c r="EL156" s="250"/>
      <c r="EM156" s="250"/>
      <c r="EN156" s="250"/>
      <c r="EO156" s="250"/>
      <c r="EP156" s="250"/>
      <c r="EQ156" s="250"/>
      <c r="ER156" s="250"/>
      <c r="ES156" s="250"/>
      <c r="ET156" s="250"/>
      <c r="EU156" s="250"/>
      <c r="EV156" s="250"/>
      <c r="EW156" s="250"/>
      <c r="EX156" s="250"/>
      <c r="EY156" s="250"/>
      <c r="EZ156" s="250"/>
      <c r="FA156" s="250"/>
      <c r="FB156" s="250"/>
      <c r="FC156" s="250"/>
      <c r="FD156" s="250"/>
      <c r="FE156" s="250"/>
      <c r="FF156" s="250"/>
      <c r="FG156" s="250"/>
      <c r="FH156" s="250"/>
      <c r="FI156" s="250"/>
      <c r="FJ156" s="250"/>
      <c r="FK156" s="250"/>
      <c r="FL156" s="250"/>
      <c r="FM156" s="250"/>
      <c r="FN156" s="250"/>
      <c r="FO156" s="250"/>
      <c r="FP156" s="250"/>
      <c r="FQ156" s="250"/>
      <c r="FR156" s="250"/>
      <c r="FS156" s="250"/>
      <c r="FT156" s="250"/>
      <c r="FU156" s="250"/>
      <c r="FV156" s="250"/>
      <c r="FW156" s="250"/>
      <c r="FX156" s="250"/>
      <c r="FY156" s="250"/>
      <c r="FZ156" s="250"/>
      <c r="GA156" s="250"/>
      <c r="GB156" s="250"/>
      <c r="GC156" s="250"/>
      <c r="GD156" s="250"/>
      <c r="GE156" s="250"/>
      <c r="GF156" s="250"/>
      <c r="GG156" s="250"/>
      <c r="GH156" s="250"/>
      <c r="GI156" s="250"/>
      <c r="GJ156" s="250"/>
      <c r="GK156" s="250"/>
      <c r="GL156" s="250"/>
      <c r="GM156" s="250"/>
      <c r="GN156" s="250"/>
      <c r="GO156" s="250"/>
      <c r="GP156" s="250"/>
      <c r="GQ156" s="250"/>
      <c r="GR156" s="250"/>
      <c r="GS156" s="250"/>
      <c r="GT156" s="250"/>
      <c r="GU156" s="250"/>
      <c r="GV156" s="250"/>
      <c r="GW156" s="250"/>
      <c r="GX156" s="250"/>
      <c r="GY156" s="250"/>
      <c r="GZ156" s="250"/>
      <c r="HA156" s="250"/>
      <c r="HB156" s="250"/>
      <c r="HC156" s="250"/>
      <c r="HD156" s="250"/>
      <c r="HE156" s="250"/>
      <c r="HF156" s="250"/>
      <c r="HG156" s="250"/>
      <c r="HH156" s="250"/>
      <c r="HI156" s="250"/>
      <c r="HJ156" s="250"/>
      <c r="HK156" s="250"/>
      <c r="HL156" s="250"/>
      <c r="HM156" s="250"/>
      <c r="HN156" s="250"/>
      <c r="HO156" s="250"/>
      <c r="HP156" s="250"/>
      <c r="HQ156" s="250"/>
      <c r="HR156" s="250"/>
      <c r="HS156" s="250"/>
      <c r="HT156" s="250"/>
      <c r="HU156" s="250"/>
      <c r="HV156" s="250"/>
      <c r="HW156" s="250"/>
      <c r="HX156" s="250"/>
      <c r="HY156" s="250"/>
      <c r="HZ156" s="250"/>
      <c r="IA156" s="250"/>
      <c r="IB156" s="250"/>
      <c r="IC156" s="250"/>
      <c r="ID156" s="250"/>
      <c r="IE156" s="250"/>
      <c r="IF156" s="250"/>
      <c r="IG156" s="250"/>
      <c r="IH156" s="250"/>
      <c r="II156" s="250"/>
      <c r="IJ156" s="250"/>
      <c r="IK156" s="250"/>
      <c r="IL156" s="250"/>
      <c r="IM156" s="250"/>
      <c r="IN156" s="250"/>
      <c r="IO156" s="250"/>
      <c r="IP156" s="250"/>
      <c r="IQ156" s="250"/>
      <c r="IR156" s="250"/>
      <c r="IS156" s="250"/>
      <c r="IT156" s="250"/>
      <c r="IU156" s="250"/>
      <c r="IV156" s="250"/>
    </row>
    <row r="163" spans="34:34" x14ac:dyDescent="0.2">
      <c r="AH163">
        <v>365</v>
      </c>
    </row>
    <row r="164" spans="34:34" x14ac:dyDescent="0.2">
      <c r="AH164">
        <v>130</v>
      </c>
    </row>
    <row r="165" spans="34:34" x14ac:dyDescent="0.2">
      <c r="AH165">
        <f>AH163*AH164</f>
        <v>47450</v>
      </c>
    </row>
  </sheetData>
  <mergeCells count="34">
    <mergeCell ref="F148:H148"/>
    <mergeCell ref="F149:H149"/>
    <mergeCell ref="Q2:R2"/>
    <mergeCell ref="S2:T2"/>
    <mergeCell ref="W2:X2"/>
    <mergeCell ref="C116:E147"/>
    <mergeCell ref="I2:J2"/>
    <mergeCell ref="K2:L2"/>
    <mergeCell ref="M2:N2"/>
    <mergeCell ref="O2:P2"/>
    <mergeCell ref="D40:E51"/>
    <mergeCell ref="D52:E58"/>
    <mergeCell ref="D59:E61"/>
    <mergeCell ref="C62:C115"/>
    <mergeCell ref="D62:E69"/>
    <mergeCell ref="D70:E72"/>
    <mergeCell ref="D73:E75"/>
    <mergeCell ref="D76:E92"/>
    <mergeCell ref="D93:E115"/>
    <mergeCell ref="D2:E2"/>
    <mergeCell ref="I1:AH1"/>
    <mergeCell ref="AG2:AG3"/>
    <mergeCell ref="AH2:AH3"/>
    <mergeCell ref="C4:C61"/>
    <mergeCell ref="D4:E10"/>
    <mergeCell ref="D11:D34"/>
    <mergeCell ref="E11:E22"/>
    <mergeCell ref="E23:E34"/>
    <mergeCell ref="D35:E39"/>
    <mergeCell ref="AE2:AF2"/>
    <mergeCell ref="U2:V2"/>
    <mergeCell ref="Y2:Z2"/>
    <mergeCell ref="AA2:AB2"/>
    <mergeCell ref="AC2:AD2"/>
  </mergeCells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N156"/>
  <sheetViews>
    <sheetView topLeftCell="D1" zoomScale="89" zoomScaleNormal="89" workbookViewId="0">
      <selection activeCell="I4" sqref="I4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8" width="5.44140625" bestFit="1" customWidth="1"/>
    <col min="39" max="39" width="16.33203125" bestFit="1" customWidth="1"/>
    <col min="40" max="40" width="15.109375" bestFit="1" customWidth="1"/>
    <col min="41" max="41" width="4.88671875" customWidth="1"/>
  </cols>
  <sheetData>
    <row r="1" spans="2:40" ht="13.8" thickBot="1" x14ac:dyDescent="0.25"/>
    <row r="2" spans="2:40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377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0" t="s">
        <v>349</v>
      </c>
      <c r="AN2" s="342" t="s">
        <v>352</v>
      </c>
    </row>
    <row r="3" spans="2:40" ht="13.8" thickBot="1" x14ac:dyDescent="0.25">
      <c r="B3" s="6"/>
      <c r="C3" s="2"/>
      <c r="D3" s="2"/>
      <c r="E3" s="3"/>
      <c r="F3" s="35"/>
      <c r="G3" s="5"/>
      <c r="H3" s="5"/>
      <c r="I3" s="61">
        <v>1</v>
      </c>
      <c r="J3" s="62">
        <v>2</v>
      </c>
      <c r="K3" s="62">
        <v>3</v>
      </c>
      <c r="L3" s="62">
        <v>4</v>
      </c>
      <c r="M3" s="62">
        <v>5</v>
      </c>
      <c r="N3" s="62">
        <v>6</v>
      </c>
      <c r="O3" s="62">
        <v>7</v>
      </c>
      <c r="P3" s="62">
        <v>8</v>
      </c>
      <c r="Q3" s="62">
        <v>9</v>
      </c>
      <c r="R3" s="62">
        <v>10</v>
      </c>
      <c r="S3" s="62">
        <v>11</v>
      </c>
      <c r="T3" s="62">
        <v>12</v>
      </c>
      <c r="U3" s="62">
        <v>13</v>
      </c>
      <c r="V3" s="62">
        <v>14</v>
      </c>
      <c r="W3" s="62">
        <v>15</v>
      </c>
      <c r="X3" s="62">
        <v>16</v>
      </c>
      <c r="Y3" s="62">
        <v>17</v>
      </c>
      <c r="Z3" s="62">
        <v>18</v>
      </c>
      <c r="AA3" s="62">
        <v>19</v>
      </c>
      <c r="AB3" s="62">
        <v>20</v>
      </c>
      <c r="AC3" s="62">
        <v>21</v>
      </c>
      <c r="AD3" s="62">
        <v>22</v>
      </c>
      <c r="AE3" s="62">
        <v>23</v>
      </c>
      <c r="AF3" s="62">
        <v>24</v>
      </c>
      <c r="AG3" s="62">
        <v>25</v>
      </c>
      <c r="AH3" s="62">
        <v>26</v>
      </c>
      <c r="AI3" s="62">
        <v>27</v>
      </c>
      <c r="AJ3" s="62">
        <v>28</v>
      </c>
      <c r="AK3" s="62">
        <v>29</v>
      </c>
      <c r="AL3" s="62">
        <v>30</v>
      </c>
      <c r="AM3" s="381"/>
      <c r="AN3" s="382"/>
    </row>
    <row r="4" spans="2:40" ht="13.8" thickBot="1" x14ac:dyDescent="0.25">
      <c r="B4" s="6"/>
      <c r="C4" s="3"/>
      <c r="D4" s="2"/>
      <c r="E4" s="3"/>
      <c r="F4" s="35"/>
      <c r="G4" s="5"/>
      <c r="H4" s="259" t="s">
        <v>383</v>
      </c>
      <c r="I4" s="63" t="s">
        <v>342</v>
      </c>
      <c r="J4" s="63" t="s">
        <v>343</v>
      </c>
      <c r="K4" s="63" t="s">
        <v>344</v>
      </c>
      <c r="L4" s="63" t="s">
        <v>345</v>
      </c>
      <c r="M4" s="63" t="s">
        <v>346</v>
      </c>
      <c r="N4" s="63" t="s">
        <v>347</v>
      </c>
      <c r="O4" s="63" t="s">
        <v>341</v>
      </c>
      <c r="P4" s="63" t="s">
        <v>342</v>
      </c>
      <c r="Q4" s="63" t="s">
        <v>343</v>
      </c>
      <c r="R4" s="63" t="s">
        <v>344</v>
      </c>
      <c r="S4" s="63" t="s">
        <v>345</v>
      </c>
      <c r="T4" s="63" t="s">
        <v>346</v>
      </c>
      <c r="U4" s="63" t="s">
        <v>347</v>
      </c>
      <c r="V4" s="63" t="s">
        <v>341</v>
      </c>
      <c r="W4" s="63" t="s">
        <v>342</v>
      </c>
      <c r="X4" s="63" t="s">
        <v>343</v>
      </c>
      <c r="Y4" s="63" t="s">
        <v>344</v>
      </c>
      <c r="Z4" s="63" t="s">
        <v>345</v>
      </c>
      <c r="AA4" s="63" t="s">
        <v>346</v>
      </c>
      <c r="AB4" s="63" t="s">
        <v>347</v>
      </c>
      <c r="AC4" s="63" t="s">
        <v>341</v>
      </c>
      <c r="AD4" s="63" t="s">
        <v>342</v>
      </c>
      <c r="AE4" s="63" t="s">
        <v>343</v>
      </c>
      <c r="AF4" s="63" t="s">
        <v>344</v>
      </c>
      <c r="AG4" s="63" t="s">
        <v>345</v>
      </c>
      <c r="AH4" s="63" t="s">
        <v>346</v>
      </c>
      <c r="AI4" s="63" t="s">
        <v>347</v>
      </c>
      <c r="AJ4" s="63" t="s">
        <v>341</v>
      </c>
      <c r="AK4" s="63" t="s">
        <v>342</v>
      </c>
      <c r="AL4" s="63" t="s">
        <v>343</v>
      </c>
      <c r="AM4" s="381"/>
      <c r="AN4" s="343"/>
    </row>
    <row r="5" spans="2:40" x14ac:dyDescent="0.2">
      <c r="B5" s="53">
        <v>1</v>
      </c>
      <c r="C5" s="344" t="s">
        <v>6</v>
      </c>
      <c r="D5" s="347" t="s">
        <v>7</v>
      </c>
      <c r="E5" s="348"/>
      <c r="F5" s="7" t="s">
        <v>8</v>
      </c>
      <c r="G5" s="8" t="s">
        <v>9</v>
      </c>
      <c r="H5" s="117" t="s">
        <v>10</v>
      </c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67">
        <f>IF(COUNTA(I5:AL5)=0,1,1-COUNTIF(I5:AL5,"☓")/30)</f>
        <v>1</v>
      </c>
      <c r="AN5" s="106">
        <f t="shared" ref="AN5:AN10" si="0">COUNTA(I5:AL5)</f>
        <v>0</v>
      </c>
    </row>
    <row r="6" spans="2:40" x14ac:dyDescent="0.2">
      <c r="B6" s="13">
        <v>2</v>
      </c>
      <c r="C6" s="345"/>
      <c r="D6" s="349"/>
      <c r="E6" s="350"/>
      <c r="F6" s="10" t="s">
        <v>12</v>
      </c>
      <c r="G6" s="11" t="s">
        <v>13</v>
      </c>
      <c r="H6" s="102" t="s">
        <v>10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8">
        <f t="shared" ref="AM6:AM10" si="1">IF(COUNTA(I6:AL6)=0,1,1-COUNTIF(I6:AL6,"☓")/30)</f>
        <v>1</v>
      </c>
      <c r="AN6" s="107">
        <f t="shared" si="0"/>
        <v>0</v>
      </c>
    </row>
    <row r="7" spans="2:40" x14ac:dyDescent="0.2">
      <c r="B7" s="13">
        <v>3</v>
      </c>
      <c r="C7" s="345"/>
      <c r="D7" s="349"/>
      <c r="E7" s="350"/>
      <c r="F7" s="10" t="s">
        <v>15</v>
      </c>
      <c r="G7" s="11" t="s">
        <v>16</v>
      </c>
      <c r="H7" s="102" t="s">
        <v>10</v>
      </c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8">
        <f t="shared" si="1"/>
        <v>1</v>
      </c>
      <c r="AN7" s="107">
        <f t="shared" si="0"/>
        <v>0</v>
      </c>
    </row>
    <row r="8" spans="2:40" x14ac:dyDescent="0.2">
      <c r="B8" s="13">
        <v>4</v>
      </c>
      <c r="C8" s="345"/>
      <c r="D8" s="349"/>
      <c r="E8" s="350"/>
      <c r="F8" s="10" t="s">
        <v>17</v>
      </c>
      <c r="G8" s="11" t="s">
        <v>18</v>
      </c>
      <c r="H8" s="102" t="s">
        <v>10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8">
        <f t="shared" si="1"/>
        <v>1</v>
      </c>
      <c r="AN8" s="107">
        <f t="shared" si="0"/>
        <v>0</v>
      </c>
    </row>
    <row r="9" spans="2:40" x14ac:dyDescent="0.2">
      <c r="B9" s="13">
        <v>5</v>
      </c>
      <c r="C9" s="345"/>
      <c r="D9" s="349"/>
      <c r="E9" s="350"/>
      <c r="F9" s="10" t="s">
        <v>20</v>
      </c>
      <c r="G9" s="11" t="s">
        <v>21</v>
      </c>
      <c r="H9" s="102" t="s">
        <v>10</v>
      </c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8">
        <f t="shared" si="1"/>
        <v>1</v>
      </c>
      <c r="AN9" s="107">
        <f t="shared" si="0"/>
        <v>0</v>
      </c>
    </row>
    <row r="10" spans="2:40" ht="13.8" thickBot="1" x14ac:dyDescent="0.25">
      <c r="B10" s="13">
        <v>6</v>
      </c>
      <c r="C10" s="345"/>
      <c r="D10" s="351"/>
      <c r="E10" s="352"/>
      <c r="F10" s="14" t="s">
        <v>23</v>
      </c>
      <c r="G10" s="15" t="s">
        <v>24</v>
      </c>
      <c r="H10" s="104" t="s">
        <v>10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70">
        <f t="shared" si="1"/>
        <v>1</v>
      </c>
      <c r="AN10" s="108">
        <f t="shared" si="0"/>
        <v>0</v>
      </c>
    </row>
    <row r="11" spans="2:40" ht="13.8" thickBot="1" x14ac:dyDescent="0.25">
      <c r="B11" s="52"/>
      <c r="C11" s="345"/>
      <c r="D11" s="353"/>
      <c r="E11" s="354"/>
      <c r="F11" s="58" t="s">
        <v>337</v>
      </c>
      <c r="G11" s="40"/>
      <c r="H11" s="41">
        <f>COUNTA(H5:H10)</f>
        <v>6</v>
      </c>
      <c r="I11" s="57">
        <f t="shared" ref="I11:AL11" si="2">1-(COUNTIF(I5:I10,"☓"))/6</f>
        <v>1</v>
      </c>
      <c r="J11" s="59">
        <f t="shared" si="2"/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109" t="str">
        <f>IF(AN11=0,"100%",AVERAGE(AM5:AM10))</f>
        <v>100%</v>
      </c>
      <c r="AN11" s="96">
        <f>SUM(AN5:AN10)</f>
        <v>0</v>
      </c>
    </row>
    <row r="12" spans="2:40" x14ac:dyDescent="0.2">
      <c r="B12" s="13">
        <v>7</v>
      </c>
      <c r="C12" s="345"/>
      <c r="D12" s="355" t="s">
        <v>26</v>
      </c>
      <c r="E12" s="357" t="s">
        <v>27</v>
      </c>
      <c r="F12" s="17" t="s">
        <v>28</v>
      </c>
      <c r="G12" s="18" t="s">
        <v>29</v>
      </c>
      <c r="H12" s="117" t="s">
        <v>30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65"/>
      <c r="AL12" s="65"/>
      <c r="AM12" s="67">
        <f>IF(COUNTA(I12:AL12)=0,1,1-COUNTIF(I12:AL12,"☓")/30)</f>
        <v>1</v>
      </c>
      <c r="AN12" s="106">
        <f t="shared" ref="AN12:AN22" si="3">COUNTA(I12:AL12)</f>
        <v>0</v>
      </c>
    </row>
    <row r="13" spans="2:40" x14ac:dyDescent="0.2">
      <c r="B13" s="13">
        <v>8</v>
      </c>
      <c r="C13" s="345"/>
      <c r="D13" s="355"/>
      <c r="E13" s="358"/>
      <c r="F13" s="254" t="s">
        <v>31</v>
      </c>
      <c r="G13" s="11" t="s">
        <v>32</v>
      </c>
      <c r="H13" s="102" t="s">
        <v>30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65"/>
      <c r="Y13" s="258"/>
      <c r="Z13" s="258"/>
      <c r="AA13" s="258"/>
      <c r="AB13" s="258"/>
      <c r="AC13" s="258"/>
      <c r="AD13" s="258"/>
      <c r="AE13" s="258"/>
      <c r="AF13" s="258"/>
      <c r="AG13" s="258"/>
      <c r="AH13" s="258"/>
      <c r="AI13" s="258"/>
      <c r="AJ13" s="258"/>
      <c r="AK13" s="65"/>
      <c r="AL13" s="65"/>
      <c r="AM13" s="68">
        <f t="shared" ref="AM13:AM22" si="4">IF(COUNTA(I13:AL13)=0,1,1-COUNTIF(I13:AL13,"☓")/30)</f>
        <v>1</v>
      </c>
      <c r="AN13" s="107">
        <f t="shared" si="3"/>
        <v>0</v>
      </c>
    </row>
    <row r="14" spans="2:40" x14ac:dyDescent="0.2">
      <c r="B14" s="13">
        <v>9</v>
      </c>
      <c r="C14" s="345"/>
      <c r="D14" s="355"/>
      <c r="E14" s="358"/>
      <c r="F14" s="254" t="s">
        <v>33</v>
      </c>
      <c r="G14" s="11" t="s">
        <v>34</v>
      </c>
      <c r="H14" s="102" t="s">
        <v>30</v>
      </c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65"/>
      <c r="Y14" s="258"/>
      <c r="Z14" s="258"/>
      <c r="AA14" s="258"/>
      <c r="AB14" s="258"/>
      <c r="AC14" s="258"/>
      <c r="AD14" s="258"/>
      <c r="AE14" s="258"/>
      <c r="AF14" s="258"/>
      <c r="AG14" s="258"/>
      <c r="AH14" s="258"/>
      <c r="AI14" s="258"/>
      <c r="AJ14" s="258"/>
      <c r="AK14" s="65"/>
      <c r="AL14" s="65"/>
      <c r="AM14" s="68">
        <f t="shared" si="4"/>
        <v>1</v>
      </c>
      <c r="AN14" s="107">
        <f t="shared" si="3"/>
        <v>0</v>
      </c>
    </row>
    <row r="15" spans="2:40" x14ac:dyDescent="0.2">
      <c r="B15" s="13">
        <v>10</v>
      </c>
      <c r="C15" s="345"/>
      <c r="D15" s="355"/>
      <c r="E15" s="358"/>
      <c r="F15" s="254" t="s">
        <v>35</v>
      </c>
      <c r="G15" s="11" t="s">
        <v>32</v>
      </c>
      <c r="H15" s="102" t="s">
        <v>30</v>
      </c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65"/>
      <c r="Y15" s="258"/>
      <c r="Z15" s="258"/>
      <c r="AA15" s="258"/>
      <c r="AB15" s="258"/>
      <c r="AC15" s="258"/>
      <c r="AD15" s="258"/>
      <c r="AE15" s="258"/>
      <c r="AF15" s="258"/>
      <c r="AG15" s="258"/>
      <c r="AH15" s="258"/>
      <c r="AI15" s="258"/>
      <c r="AJ15" s="258"/>
      <c r="AK15" s="65"/>
      <c r="AL15" s="65"/>
      <c r="AM15" s="68">
        <f t="shared" si="4"/>
        <v>1</v>
      </c>
      <c r="AN15" s="107">
        <f t="shared" si="3"/>
        <v>0</v>
      </c>
    </row>
    <row r="16" spans="2:40" x14ac:dyDescent="0.2">
      <c r="B16" s="13">
        <v>11</v>
      </c>
      <c r="C16" s="345"/>
      <c r="D16" s="355"/>
      <c r="E16" s="358"/>
      <c r="F16" s="254" t="s">
        <v>37</v>
      </c>
      <c r="G16" s="11" t="s">
        <v>38</v>
      </c>
      <c r="H16" s="102" t="s">
        <v>30</v>
      </c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65"/>
      <c r="Y16" s="258"/>
      <c r="Z16" s="258"/>
      <c r="AA16" s="258"/>
      <c r="AB16" s="258"/>
      <c r="AC16" s="258"/>
      <c r="AD16" s="258"/>
      <c r="AE16" s="258"/>
      <c r="AF16" s="258"/>
      <c r="AG16" s="258"/>
      <c r="AH16" s="258"/>
      <c r="AI16" s="258"/>
      <c r="AJ16" s="258"/>
      <c r="AK16" s="65"/>
      <c r="AL16" s="65"/>
      <c r="AM16" s="68">
        <f t="shared" si="4"/>
        <v>1</v>
      </c>
      <c r="AN16" s="107">
        <f t="shared" si="3"/>
        <v>0</v>
      </c>
    </row>
    <row r="17" spans="2:40" x14ac:dyDescent="0.2">
      <c r="B17" s="13">
        <v>12</v>
      </c>
      <c r="C17" s="345"/>
      <c r="D17" s="355"/>
      <c r="E17" s="358"/>
      <c r="F17" s="254" t="s">
        <v>39</v>
      </c>
      <c r="G17" s="11" t="s">
        <v>38</v>
      </c>
      <c r="H17" s="102" t="s">
        <v>30</v>
      </c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65"/>
      <c r="Y17" s="258"/>
      <c r="Z17" s="258"/>
      <c r="AA17" s="258"/>
      <c r="AB17" s="258"/>
      <c r="AC17" s="258"/>
      <c r="AD17" s="258"/>
      <c r="AE17" s="258"/>
      <c r="AF17" s="258"/>
      <c r="AG17" s="258"/>
      <c r="AH17" s="258"/>
      <c r="AI17" s="258"/>
      <c r="AJ17" s="258"/>
      <c r="AK17" s="65"/>
      <c r="AL17" s="65"/>
      <c r="AM17" s="68">
        <f t="shared" si="4"/>
        <v>1</v>
      </c>
      <c r="AN17" s="107">
        <f t="shared" si="3"/>
        <v>0</v>
      </c>
    </row>
    <row r="18" spans="2:40" x14ac:dyDescent="0.2">
      <c r="B18" s="13">
        <v>13</v>
      </c>
      <c r="C18" s="345"/>
      <c r="D18" s="355"/>
      <c r="E18" s="358"/>
      <c r="F18" s="254" t="s">
        <v>41</v>
      </c>
      <c r="G18" s="11" t="s">
        <v>38</v>
      </c>
      <c r="H18" s="102" t="s">
        <v>30</v>
      </c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65"/>
      <c r="Y18" s="258"/>
      <c r="Z18" s="258"/>
      <c r="AA18" s="258"/>
      <c r="AB18" s="258"/>
      <c r="AC18" s="258"/>
      <c r="AD18" s="258"/>
      <c r="AE18" s="258"/>
      <c r="AF18" s="258"/>
      <c r="AG18" s="258"/>
      <c r="AH18" s="258"/>
      <c r="AI18" s="258"/>
      <c r="AJ18" s="258"/>
      <c r="AK18" s="65"/>
      <c r="AL18" s="65"/>
      <c r="AM18" s="68">
        <f t="shared" si="4"/>
        <v>1</v>
      </c>
      <c r="AN18" s="107">
        <f t="shared" si="3"/>
        <v>0</v>
      </c>
    </row>
    <row r="19" spans="2:40" x14ac:dyDescent="0.2">
      <c r="B19" s="13">
        <v>14</v>
      </c>
      <c r="C19" s="345"/>
      <c r="D19" s="355"/>
      <c r="E19" s="358"/>
      <c r="F19" s="254" t="s">
        <v>42</v>
      </c>
      <c r="G19" s="11" t="s">
        <v>43</v>
      </c>
      <c r="H19" s="102" t="s">
        <v>30</v>
      </c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65"/>
      <c r="Y19" s="258"/>
      <c r="Z19" s="258"/>
      <c r="AA19" s="258"/>
      <c r="AB19" s="258"/>
      <c r="AC19" s="258"/>
      <c r="AD19" s="258"/>
      <c r="AE19" s="258"/>
      <c r="AF19" s="258"/>
      <c r="AG19" s="258"/>
      <c r="AH19" s="258"/>
      <c r="AI19" s="258"/>
      <c r="AJ19" s="258"/>
      <c r="AK19" s="65"/>
      <c r="AL19" s="65"/>
      <c r="AM19" s="68">
        <f t="shared" si="4"/>
        <v>1</v>
      </c>
      <c r="AN19" s="107">
        <f t="shared" si="3"/>
        <v>0</v>
      </c>
    </row>
    <row r="20" spans="2:40" x14ac:dyDescent="0.2">
      <c r="B20" s="13">
        <v>15</v>
      </c>
      <c r="C20" s="345"/>
      <c r="D20" s="355"/>
      <c r="E20" s="358"/>
      <c r="F20" s="254" t="s">
        <v>44</v>
      </c>
      <c r="G20" s="11" t="s">
        <v>45</v>
      </c>
      <c r="H20" s="102" t="s">
        <v>30</v>
      </c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65"/>
      <c r="Y20" s="258"/>
      <c r="Z20" s="258"/>
      <c r="AA20" s="258"/>
      <c r="AB20" s="258"/>
      <c r="AC20" s="258"/>
      <c r="AD20" s="258"/>
      <c r="AE20" s="258"/>
      <c r="AF20" s="258"/>
      <c r="AG20" s="258"/>
      <c r="AH20" s="258"/>
      <c r="AI20" s="258"/>
      <c r="AJ20" s="258"/>
      <c r="AK20" s="65"/>
      <c r="AL20" s="65"/>
      <c r="AM20" s="68">
        <f t="shared" si="4"/>
        <v>1</v>
      </c>
      <c r="AN20" s="107">
        <f t="shared" si="3"/>
        <v>0</v>
      </c>
    </row>
    <row r="21" spans="2:40" x14ac:dyDescent="0.2">
      <c r="B21" s="13">
        <v>16</v>
      </c>
      <c r="C21" s="345"/>
      <c r="D21" s="355"/>
      <c r="E21" s="358"/>
      <c r="F21" s="254" t="s">
        <v>46</v>
      </c>
      <c r="G21" s="11" t="s">
        <v>47</v>
      </c>
      <c r="H21" s="102" t="s">
        <v>30</v>
      </c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65"/>
      <c r="Y21" s="258"/>
      <c r="Z21" s="258"/>
      <c r="AA21" s="258"/>
      <c r="AB21" s="258"/>
      <c r="AC21" s="258"/>
      <c r="AD21" s="258"/>
      <c r="AE21" s="258"/>
      <c r="AF21" s="258"/>
      <c r="AG21" s="258"/>
      <c r="AH21" s="258"/>
      <c r="AI21" s="258"/>
      <c r="AJ21" s="258"/>
      <c r="AK21" s="55"/>
      <c r="AL21" s="65"/>
      <c r="AM21" s="68">
        <f t="shared" si="4"/>
        <v>1</v>
      </c>
      <c r="AN21" s="107">
        <f t="shared" si="3"/>
        <v>0</v>
      </c>
    </row>
    <row r="22" spans="2:40" ht="13.8" thickBot="1" x14ac:dyDescent="0.25">
      <c r="B22" s="13">
        <v>17</v>
      </c>
      <c r="C22" s="345"/>
      <c r="D22" s="355"/>
      <c r="E22" s="359"/>
      <c r="F22" s="255" t="s">
        <v>48</v>
      </c>
      <c r="G22" s="21" t="s">
        <v>45</v>
      </c>
      <c r="H22" s="118" t="s">
        <v>30</v>
      </c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55"/>
      <c r="Y22" s="258"/>
      <c r="Z22" s="258"/>
      <c r="AA22" s="258"/>
      <c r="AB22" s="258"/>
      <c r="AC22" s="258"/>
      <c r="AD22" s="258"/>
      <c r="AE22" s="258"/>
      <c r="AF22" s="258"/>
      <c r="AG22" s="258"/>
      <c r="AH22" s="258"/>
      <c r="AI22" s="258"/>
      <c r="AJ22" s="258"/>
      <c r="AK22" s="55"/>
      <c r="AL22" s="65"/>
      <c r="AM22" s="70">
        <f t="shared" si="4"/>
        <v>1</v>
      </c>
      <c r="AN22" s="110">
        <f t="shared" si="3"/>
        <v>0</v>
      </c>
    </row>
    <row r="23" spans="2:40" ht="13.8" thickBot="1" x14ac:dyDescent="0.25">
      <c r="B23" s="52"/>
      <c r="C23" s="345"/>
      <c r="D23" s="355"/>
      <c r="E23" s="360"/>
      <c r="F23" s="42" t="s">
        <v>337</v>
      </c>
      <c r="G23" s="43"/>
      <c r="H23" s="44"/>
      <c r="I23" s="57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L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105" t="str">
        <f>IF(AN23=0,"100%",AVERAGE(AM12:AM22))</f>
        <v>100%</v>
      </c>
      <c r="AN23" s="96">
        <f>SUM(AN12:AN22)</f>
        <v>0</v>
      </c>
    </row>
    <row r="24" spans="2:40" x14ac:dyDescent="0.2">
      <c r="B24" s="13">
        <v>18</v>
      </c>
      <c r="C24" s="345"/>
      <c r="D24" s="355"/>
      <c r="E24" s="355" t="s">
        <v>49</v>
      </c>
      <c r="F24" s="256" t="s">
        <v>50</v>
      </c>
      <c r="G24" s="8" t="s">
        <v>51</v>
      </c>
      <c r="H24" s="101" t="s">
        <v>30</v>
      </c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258"/>
      <c r="Z24" s="258"/>
      <c r="AA24" s="258"/>
      <c r="AB24" s="258"/>
      <c r="AC24" s="258"/>
      <c r="AD24" s="258"/>
      <c r="AE24" s="258"/>
      <c r="AF24" s="258"/>
      <c r="AG24" s="258"/>
      <c r="AH24" s="258"/>
      <c r="AI24" s="258"/>
      <c r="AJ24" s="258"/>
      <c r="AK24" s="55"/>
      <c r="AL24" s="55"/>
      <c r="AM24" s="86">
        <f>IF(COUNTA(I24:AL24)=0,1,1-COUNTIF(I24:AL24,"☓")/30)</f>
        <v>1</v>
      </c>
      <c r="AN24" s="87">
        <f t="shared" ref="AN24:AN34" si="7">COUNTA(I24:AL24)</f>
        <v>0</v>
      </c>
    </row>
    <row r="25" spans="2:40" x14ac:dyDescent="0.2">
      <c r="B25" s="13">
        <v>19</v>
      </c>
      <c r="C25" s="345"/>
      <c r="D25" s="355"/>
      <c r="E25" s="355"/>
      <c r="F25" s="254" t="s">
        <v>52</v>
      </c>
      <c r="G25" s="11" t="s">
        <v>53</v>
      </c>
      <c r="H25" s="102" t="s">
        <v>30</v>
      </c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258"/>
      <c r="Z25" s="258"/>
      <c r="AA25" s="258"/>
      <c r="AB25" s="258"/>
      <c r="AC25" s="258"/>
      <c r="AD25" s="258"/>
      <c r="AE25" s="258"/>
      <c r="AF25" s="258"/>
      <c r="AG25" s="258"/>
      <c r="AH25" s="258"/>
      <c r="AI25" s="258"/>
      <c r="AJ25" s="258"/>
      <c r="AK25" s="55"/>
      <c r="AL25" s="55"/>
      <c r="AM25" s="88">
        <f>IF(COUNTA(I25:AL25)=0,1,1-COUNTIF(I25:AL25,"☓")/30)</f>
        <v>1</v>
      </c>
      <c r="AN25" s="89">
        <f t="shared" si="7"/>
        <v>0</v>
      </c>
    </row>
    <row r="26" spans="2:40" x14ac:dyDescent="0.2">
      <c r="B26" s="13">
        <v>20</v>
      </c>
      <c r="C26" s="345"/>
      <c r="D26" s="355"/>
      <c r="E26" s="355"/>
      <c r="F26" s="254" t="s">
        <v>55</v>
      </c>
      <c r="G26" s="11" t="s">
        <v>56</v>
      </c>
      <c r="H26" s="102" t="s">
        <v>30</v>
      </c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258"/>
      <c r="Z26" s="258"/>
      <c r="AA26" s="258"/>
      <c r="AB26" s="258"/>
      <c r="AC26" s="258"/>
      <c r="AD26" s="258"/>
      <c r="AE26" s="258"/>
      <c r="AF26" s="258"/>
      <c r="AG26" s="258"/>
      <c r="AH26" s="258"/>
      <c r="AI26" s="258"/>
      <c r="AJ26" s="258"/>
      <c r="AK26" s="65"/>
      <c r="AL26" s="65"/>
      <c r="AM26" s="88">
        <f t="shared" ref="AM26:AM89" si="8">IF(COUNTA(I26:AL26)=0,1,1-COUNTIF(I26:AL26,"☓")/30)</f>
        <v>1</v>
      </c>
      <c r="AN26" s="89">
        <f t="shared" si="7"/>
        <v>0</v>
      </c>
    </row>
    <row r="27" spans="2:40" x14ac:dyDescent="0.2">
      <c r="B27" s="13">
        <v>21</v>
      </c>
      <c r="C27" s="345"/>
      <c r="D27" s="355"/>
      <c r="E27" s="355"/>
      <c r="F27" s="254" t="s">
        <v>58</v>
      </c>
      <c r="G27" s="11" t="s">
        <v>59</v>
      </c>
      <c r="H27" s="102" t="s">
        <v>61</v>
      </c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258"/>
      <c r="Z27" s="258"/>
      <c r="AA27" s="258"/>
      <c r="AB27" s="258"/>
      <c r="AC27" s="258"/>
      <c r="AD27" s="258"/>
      <c r="AE27" s="258"/>
      <c r="AF27" s="258"/>
      <c r="AG27" s="258"/>
      <c r="AH27" s="258"/>
      <c r="AI27" s="258"/>
      <c r="AJ27" s="258"/>
      <c r="AK27" s="65"/>
      <c r="AL27" s="65"/>
      <c r="AM27" s="88">
        <f t="shared" si="8"/>
        <v>1</v>
      </c>
      <c r="AN27" s="89">
        <f t="shared" si="7"/>
        <v>0</v>
      </c>
    </row>
    <row r="28" spans="2:40" x14ac:dyDescent="0.2">
      <c r="B28" s="13">
        <v>22</v>
      </c>
      <c r="C28" s="345"/>
      <c r="D28" s="355"/>
      <c r="E28" s="355"/>
      <c r="F28" s="254" t="s">
        <v>63</v>
      </c>
      <c r="G28" s="11" t="s">
        <v>59</v>
      </c>
      <c r="H28" s="102" t="s">
        <v>61</v>
      </c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258"/>
      <c r="Z28" s="258"/>
      <c r="AA28" s="258"/>
      <c r="AB28" s="258"/>
      <c r="AC28" s="258"/>
      <c r="AD28" s="258"/>
      <c r="AE28" s="258"/>
      <c r="AF28" s="258"/>
      <c r="AG28" s="258"/>
      <c r="AH28" s="258"/>
      <c r="AI28" s="258"/>
      <c r="AJ28" s="258"/>
      <c r="AK28" s="65"/>
      <c r="AL28" s="65"/>
      <c r="AM28" s="88">
        <f t="shared" si="8"/>
        <v>1</v>
      </c>
      <c r="AN28" s="89">
        <f t="shared" si="7"/>
        <v>0</v>
      </c>
    </row>
    <row r="29" spans="2:40" x14ac:dyDescent="0.2">
      <c r="B29" s="13">
        <v>23</v>
      </c>
      <c r="C29" s="345"/>
      <c r="D29" s="355"/>
      <c r="E29" s="355"/>
      <c r="F29" s="254" t="s">
        <v>66</v>
      </c>
      <c r="G29" s="11" t="s">
        <v>59</v>
      </c>
      <c r="H29" s="102" t="s">
        <v>61</v>
      </c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258"/>
      <c r="Z29" s="258"/>
      <c r="AA29" s="258"/>
      <c r="AB29" s="258"/>
      <c r="AC29" s="258"/>
      <c r="AD29" s="258"/>
      <c r="AE29" s="258"/>
      <c r="AF29" s="258"/>
      <c r="AG29" s="258"/>
      <c r="AH29" s="258"/>
      <c r="AI29" s="258"/>
      <c r="AJ29" s="258"/>
      <c r="AK29" s="55"/>
      <c r="AL29" s="55"/>
      <c r="AM29" s="88">
        <f t="shared" si="8"/>
        <v>1</v>
      </c>
      <c r="AN29" s="89">
        <f t="shared" si="7"/>
        <v>0</v>
      </c>
    </row>
    <row r="30" spans="2:40" x14ac:dyDescent="0.2">
      <c r="B30" s="13">
        <v>24</v>
      </c>
      <c r="C30" s="345"/>
      <c r="D30" s="355"/>
      <c r="E30" s="355"/>
      <c r="F30" s="254" t="s">
        <v>67</v>
      </c>
      <c r="G30" s="11" t="s">
        <v>68</v>
      </c>
      <c r="H30" s="102" t="s">
        <v>10</v>
      </c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258"/>
      <c r="Z30" s="258"/>
      <c r="AA30" s="258"/>
      <c r="AB30" s="258"/>
      <c r="AC30" s="258"/>
      <c r="AD30" s="258"/>
      <c r="AE30" s="258"/>
      <c r="AF30" s="258"/>
      <c r="AG30" s="258"/>
      <c r="AH30" s="258"/>
      <c r="AI30" s="258"/>
      <c r="AJ30" s="258"/>
      <c r="AK30" s="55"/>
      <c r="AL30" s="55"/>
      <c r="AM30" s="88">
        <f t="shared" si="8"/>
        <v>1</v>
      </c>
      <c r="AN30" s="89">
        <f t="shared" si="7"/>
        <v>0</v>
      </c>
    </row>
    <row r="31" spans="2:40" x14ac:dyDescent="0.2">
      <c r="B31" s="13">
        <v>25</v>
      </c>
      <c r="C31" s="345"/>
      <c r="D31" s="355"/>
      <c r="E31" s="355"/>
      <c r="F31" s="10" t="s">
        <v>71</v>
      </c>
      <c r="G31" s="11" t="s">
        <v>72</v>
      </c>
      <c r="H31" s="102" t="s">
        <v>61</v>
      </c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65"/>
      <c r="AE31" s="65"/>
      <c r="AF31" s="65"/>
      <c r="AG31" s="65"/>
      <c r="AH31" s="65"/>
      <c r="AI31" s="55"/>
      <c r="AJ31" s="55"/>
      <c r="AK31" s="55"/>
      <c r="AL31" s="55"/>
      <c r="AM31" s="88">
        <f t="shared" si="8"/>
        <v>1</v>
      </c>
      <c r="AN31" s="89">
        <f t="shared" si="7"/>
        <v>0</v>
      </c>
    </row>
    <row r="32" spans="2:40" x14ac:dyDescent="0.2">
      <c r="B32" s="13">
        <v>26</v>
      </c>
      <c r="C32" s="345"/>
      <c r="D32" s="355"/>
      <c r="E32" s="355"/>
      <c r="F32" s="254" t="s">
        <v>74</v>
      </c>
      <c r="G32" s="11" t="s">
        <v>75</v>
      </c>
      <c r="H32" s="102" t="s">
        <v>10</v>
      </c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258"/>
      <c r="Z32" s="258"/>
      <c r="AA32" s="258"/>
      <c r="AB32" s="258"/>
      <c r="AC32" s="258"/>
      <c r="AD32" s="258"/>
      <c r="AE32" s="258"/>
      <c r="AF32" s="258"/>
      <c r="AG32" s="258"/>
      <c r="AH32" s="258"/>
      <c r="AI32" s="258"/>
      <c r="AJ32" s="258"/>
      <c r="AK32" s="55"/>
      <c r="AL32" s="55"/>
      <c r="AM32" s="88">
        <f t="shared" si="8"/>
        <v>1</v>
      </c>
      <c r="AN32" s="89">
        <f t="shared" si="7"/>
        <v>0</v>
      </c>
    </row>
    <row r="33" spans="2:40" x14ac:dyDescent="0.2">
      <c r="B33" s="13">
        <v>27</v>
      </c>
      <c r="C33" s="345"/>
      <c r="D33" s="355"/>
      <c r="E33" s="355"/>
      <c r="F33" s="254" t="s">
        <v>77</v>
      </c>
      <c r="G33" s="11" t="s">
        <v>78</v>
      </c>
      <c r="H33" s="102" t="s">
        <v>10</v>
      </c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258"/>
      <c r="Z33" s="258"/>
      <c r="AA33" s="258"/>
      <c r="AB33" s="258"/>
      <c r="AC33" s="258"/>
      <c r="AD33" s="258"/>
      <c r="AE33" s="258"/>
      <c r="AF33" s="258"/>
      <c r="AG33" s="258"/>
      <c r="AH33" s="258"/>
      <c r="AI33" s="258"/>
      <c r="AJ33" s="258"/>
      <c r="AK33" s="55"/>
      <c r="AL33" s="55"/>
      <c r="AM33" s="88">
        <f t="shared" si="8"/>
        <v>1</v>
      </c>
      <c r="AN33" s="89">
        <f t="shared" si="7"/>
        <v>0</v>
      </c>
    </row>
    <row r="34" spans="2:40" ht="13.8" thickBot="1" x14ac:dyDescent="0.25">
      <c r="B34" s="13"/>
      <c r="C34" s="345"/>
      <c r="D34" s="355"/>
      <c r="E34" s="355"/>
      <c r="F34" s="257" t="s">
        <v>79</v>
      </c>
      <c r="G34" s="15" t="s">
        <v>75</v>
      </c>
      <c r="H34" s="104" t="s">
        <v>10</v>
      </c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258"/>
      <c r="Z34" s="258"/>
      <c r="AA34" s="258"/>
      <c r="AB34" s="258"/>
      <c r="AC34" s="258"/>
      <c r="AD34" s="258"/>
      <c r="AE34" s="258"/>
      <c r="AF34" s="258"/>
      <c r="AG34" s="258"/>
      <c r="AH34" s="258"/>
      <c r="AI34" s="258"/>
      <c r="AJ34" s="258"/>
      <c r="AK34" s="55"/>
      <c r="AL34" s="55"/>
      <c r="AM34" s="88">
        <f t="shared" si="8"/>
        <v>1</v>
      </c>
      <c r="AN34" s="92">
        <f t="shared" si="7"/>
        <v>0</v>
      </c>
    </row>
    <row r="35" spans="2:40" ht="13.8" thickBot="1" x14ac:dyDescent="0.25">
      <c r="B35" s="13">
        <v>28</v>
      </c>
      <c r="C35" s="345"/>
      <c r="D35" s="356"/>
      <c r="E35" s="356"/>
      <c r="F35" s="42" t="s">
        <v>337</v>
      </c>
      <c r="G35" s="43"/>
      <c r="H35" s="43"/>
      <c r="I35" s="56">
        <f>1-(COUNTIF(I24:I34,"☓"))/11</f>
        <v>1</v>
      </c>
      <c r="J35" s="59">
        <f t="shared" ref="J35:AL35" si="9">1-(COUNTIF(J24:J34,"☓"))/11</f>
        <v>1</v>
      </c>
      <c r="K35" s="59">
        <f t="shared" si="9"/>
        <v>1</v>
      </c>
      <c r="L35" s="59">
        <f t="shared" si="9"/>
        <v>1</v>
      </c>
      <c r="M35" s="59">
        <f t="shared" si="9"/>
        <v>1</v>
      </c>
      <c r="N35" s="59">
        <f t="shared" si="9"/>
        <v>1</v>
      </c>
      <c r="O35" s="59">
        <f t="shared" si="9"/>
        <v>1</v>
      </c>
      <c r="P35" s="59">
        <f t="shared" si="9"/>
        <v>1</v>
      </c>
      <c r="Q35" s="59">
        <f t="shared" si="9"/>
        <v>1</v>
      </c>
      <c r="R35" s="59">
        <f t="shared" si="9"/>
        <v>1</v>
      </c>
      <c r="S35" s="59">
        <f t="shared" si="9"/>
        <v>1</v>
      </c>
      <c r="T35" s="59">
        <f t="shared" si="9"/>
        <v>1</v>
      </c>
      <c r="U35" s="59">
        <f t="shared" si="9"/>
        <v>1</v>
      </c>
      <c r="V35" s="59">
        <f t="shared" si="9"/>
        <v>1</v>
      </c>
      <c r="W35" s="59">
        <f t="shared" si="9"/>
        <v>1</v>
      </c>
      <c r="X35" s="59">
        <f t="shared" si="9"/>
        <v>1</v>
      </c>
      <c r="Y35" s="59">
        <f t="shared" si="9"/>
        <v>1</v>
      </c>
      <c r="Z35" s="59">
        <f t="shared" si="9"/>
        <v>1</v>
      </c>
      <c r="AA35" s="59">
        <f t="shared" si="9"/>
        <v>1</v>
      </c>
      <c r="AB35" s="59">
        <f t="shared" si="9"/>
        <v>1</v>
      </c>
      <c r="AC35" s="59">
        <f t="shared" si="9"/>
        <v>1</v>
      </c>
      <c r="AD35" s="59">
        <f t="shared" si="9"/>
        <v>1</v>
      </c>
      <c r="AE35" s="59">
        <f t="shared" si="9"/>
        <v>1</v>
      </c>
      <c r="AF35" s="59">
        <f t="shared" si="9"/>
        <v>1</v>
      </c>
      <c r="AG35" s="59">
        <f t="shared" si="9"/>
        <v>1</v>
      </c>
      <c r="AH35" s="59">
        <f t="shared" si="9"/>
        <v>1</v>
      </c>
      <c r="AI35" s="59">
        <f t="shared" si="9"/>
        <v>1</v>
      </c>
      <c r="AJ35" s="59">
        <f t="shared" si="9"/>
        <v>1</v>
      </c>
      <c r="AK35" s="59">
        <f t="shared" si="9"/>
        <v>1</v>
      </c>
      <c r="AL35" s="59">
        <f t="shared" si="9"/>
        <v>1</v>
      </c>
      <c r="AM35" s="97" t="str">
        <f>IF(AN35=0,"100%",AVERAGE(AM24:AM34))</f>
        <v>100%</v>
      </c>
      <c r="AN35" s="93">
        <f>SUM(AN24:AN34)</f>
        <v>0</v>
      </c>
    </row>
    <row r="36" spans="2:40" x14ac:dyDescent="0.2">
      <c r="B36" s="13">
        <v>29</v>
      </c>
      <c r="C36" s="345"/>
      <c r="D36" s="361" t="s">
        <v>81</v>
      </c>
      <c r="E36" s="344"/>
      <c r="F36" s="17" t="s">
        <v>82</v>
      </c>
      <c r="G36" s="18" t="s">
        <v>83</v>
      </c>
      <c r="H36" s="19" t="s">
        <v>61</v>
      </c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65"/>
      <c r="Y36" s="65"/>
      <c r="Z36" s="65"/>
      <c r="AA36" s="65"/>
      <c r="AB36" s="65"/>
      <c r="AC36" s="65"/>
      <c r="AD36" s="82"/>
      <c r="AE36" s="82"/>
      <c r="AF36" s="65"/>
      <c r="AG36" s="82"/>
      <c r="AH36" s="82"/>
      <c r="AI36" s="65"/>
      <c r="AJ36" s="65"/>
      <c r="AK36" s="65"/>
      <c r="AL36" s="65"/>
      <c r="AM36" s="86">
        <f t="shared" si="8"/>
        <v>1</v>
      </c>
      <c r="AN36" s="87">
        <f>COUNTA(I36:AL36)</f>
        <v>0</v>
      </c>
    </row>
    <row r="37" spans="2:40" x14ac:dyDescent="0.2">
      <c r="B37" s="13">
        <v>30</v>
      </c>
      <c r="C37" s="345"/>
      <c r="D37" s="362"/>
      <c r="E37" s="345"/>
      <c r="F37" s="10" t="s">
        <v>85</v>
      </c>
      <c r="G37" s="11" t="s">
        <v>86</v>
      </c>
      <c r="H37" s="12" t="s">
        <v>61</v>
      </c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65"/>
      <c r="Y37" s="65"/>
      <c r="Z37" s="65"/>
      <c r="AA37" s="65"/>
      <c r="AB37" s="65"/>
      <c r="AC37" s="65"/>
      <c r="AD37" s="82"/>
      <c r="AE37" s="82"/>
      <c r="AF37" s="65"/>
      <c r="AG37" s="82"/>
      <c r="AH37" s="82"/>
      <c r="AI37" s="65"/>
      <c r="AJ37" s="65"/>
      <c r="AK37" s="65"/>
      <c r="AL37" s="65"/>
      <c r="AM37" s="88">
        <f t="shared" si="8"/>
        <v>1</v>
      </c>
      <c r="AN37" s="89">
        <f>COUNTA(I37:AL37)</f>
        <v>0</v>
      </c>
    </row>
    <row r="38" spans="2:40" x14ac:dyDescent="0.2">
      <c r="B38" s="13">
        <v>31</v>
      </c>
      <c r="C38" s="345"/>
      <c r="D38" s="362"/>
      <c r="E38" s="345"/>
      <c r="F38" s="10" t="s">
        <v>88</v>
      </c>
      <c r="G38" s="11" t="s">
        <v>89</v>
      </c>
      <c r="H38" s="12" t="s">
        <v>90</v>
      </c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65"/>
      <c r="Y38" s="65"/>
      <c r="Z38" s="65"/>
      <c r="AA38" s="65"/>
      <c r="AB38" s="65"/>
      <c r="AC38" s="65"/>
      <c r="AD38" s="82"/>
      <c r="AE38" s="82"/>
      <c r="AF38" s="65"/>
      <c r="AG38" s="82"/>
      <c r="AH38" s="82"/>
      <c r="AI38" s="65"/>
      <c r="AJ38" s="65"/>
      <c r="AK38" s="65"/>
      <c r="AL38" s="65"/>
      <c r="AM38" s="88">
        <f t="shared" si="8"/>
        <v>1</v>
      </c>
      <c r="AN38" s="89">
        <f>COUNTA(I38:AL38)</f>
        <v>0</v>
      </c>
    </row>
    <row r="39" spans="2:40" ht="13.8" thickBot="1" x14ac:dyDescent="0.25">
      <c r="B39" s="13">
        <v>32</v>
      </c>
      <c r="C39" s="345"/>
      <c r="D39" s="362"/>
      <c r="E39" s="345"/>
      <c r="F39" s="14" t="s">
        <v>92</v>
      </c>
      <c r="G39" s="15" t="s">
        <v>93</v>
      </c>
      <c r="H39" s="16" t="s">
        <v>90</v>
      </c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65"/>
      <c r="Y39" s="65"/>
      <c r="Z39" s="65"/>
      <c r="AB39" s="65"/>
      <c r="AC39" s="65"/>
      <c r="AD39" s="82"/>
      <c r="AE39" s="82"/>
      <c r="AF39" s="65"/>
      <c r="AG39" s="82"/>
      <c r="AH39" s="82"/>
      <c r="AI39" s="65"/>
      <c r="AJ39" s="65"/>
      <c r="AK39" s="65"/>
      <c r="AL39" s="65"/>
      <c r="AM39" s="90">
        <f t="shared" si="8"/>
        <v>1</v>
      </c>
      <c r="AN39" s="91">
        <f>COUNTA(I39:AL39)</f>
        <v>0</v>
      </c>
    </row>
    <row r="40" spans="2:40" ht="13.8" thickBot="1" x14ac:dyDescent="0.25">
      <c r="B40" s="52"/>
      <c r="C40" s="345"/>
      <c r="D40" s="363"/>
      <c r="E40" s="346"/>
      <c r="F40" s="42" t="s">
        <v>337</v>
      </c>
      <c r="G40" s="43"/>
      <c r="H40" s="43"/>
      <c r="I40" s="56">
        <f>1-(COUNTIF(I36:I39,"☓"))/4</f>
        <v>1</v>
      </c>
      <c r="J40" s="59">
        <f t="shared" ref="J40:AL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97" t="str">
        <f>IF(AN40=0,"100%",AVERAGE(AM36:AM39))</f>
        <v>100%</v>
      </c>
      <c r="AN40" s="93">
        <f>SUM(AN36:AN39)</f>
        <v>0</v>
      </c>
    </row>
    <row r="41" spans="2:40" x14ac:dyDescent="0.2">
      <c r="B41" s="13">
        <v>33</v>
      </c>
      <c r="C41" s="345"/>
      <c r="D41" s="361" t="s">
        <v>95</v>
      </c>
      <c r="E41" s="344"/>
      <c r="F41" s="7" t="s">
        <v>96</v>
      </c>
      <c r="G41" s="8" t="s">
        <v>97</v>
      </c>
      <c r="H41" s="9" t="s">
        <v>90</v>
      </c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65"/>
      <c r="Y41" s="55"/>
      <c r="Z41" s="55"/>
      <c r="AA41" s="55"/>
      <c r="AB41" s="55"/>
      <c r="AC41" s="55"/>
      <c r="AD41" s="82"/>
      <c r="AE41" s="82"/>
      <c r="AF41" s="82"/>
      <c r="AG41" s="55"/>
      <c r="AH41" s="55"/>
      <c r="AI41" s="55"/>
      <c r="AJ41" s="55"/>
      <c r="AK41" s="65"/>
      <c r="AL41" s="55"/>
      <c r="AM41" s="88">
        <f>IF(COUNTA(I41:AL41)=0,1,1-COUNTIF(I41:AL41,"☓")/30)</f>
        <v>1</v>
      </c>
      <c r="AN41" s="87">
        <f t="shared" ref="AN41:AN51" si="11">COUNTA(I41:AL41)</f>
        <v>0</v>
      </c>
    </row>
    <row r="42" spans="2:40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9" t="s">
        <v>61</v>
      </c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65"/>
      <c r="Y42" s="65"/>
      <c r="Z42" s="65"/>
      <c r="AA42" s="65"/>
      <c r="AB42" s="65"/>
      <c r="AC42" s="65"/>
      <c r="AD42" s="82"/>
      <c r="AE42" s="82"/>
      <c r="AF42" s="82"/>
      <c r="AG42" s="65"/>
      <c r="AH42" s="65"/>
      <c r="AI42" s="65"/>
      <c r="AJ42" s="65"/>
      <c r="AK42" s="65"/>
      <c r="AL42" s="65"/>
      <c r="AM42" s="88">
        <f t="shared" si="8"/>
        <v>1</v>
      </c>
      <c r="AN42" s="89">
        <f t="shared" si="11"/>
        <v>0</v>
      </c>
    </row>
    <row r="43" spans="2:40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2" t="s">
        <v>61</v>
      </c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65"/>
      <c r="Y43" s="65"/>
      <c r="Z43" s="65"/>
      <c r="AA43" s="65"/>
      <c r="AB43" s="65"/>
      <c r="AC43" s="65"/>
      <c r="AD43" s="82"/>
      <c r="AE43" s="82"/>
      <c r="AF43" s="82"/>
      <c r="AG43" s="65"/>
      <c r="AH43" s="65"/>
      <c r="AI43" s="65"/>
      <c r="AJ43" s="65"/>
      <c r="AK43" s="65"/>
      <c r="AL43" s="65"/>
      <c r="AM43" s="88">
        <f t="shared" si="8"/>
        <v>1</v>
      </c>
      <c r="AN43" s="89">
        <f t="shared" si="11"/>
        <v>0</v>
      </c>
    </row>
    <row r="44" spans="2:40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9" t="s">
        <v>107</v>
      </c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65"/>
      <c r="Y44" s="65"/>
      <c r="Z44" s="65"/>
      <c r="AA44" s="65"/>
      <c r="AB44" s="65"/>
      <c r="AC44" s="65"/>
      <c r="AD44" s="82"/>
      <c r="AE44" s="82"/>
      <c r="AF44" s="82"/>
      <c r="AG44" s="65"/>
      <c r="AH44" s="65"/>
      <c r="AI44" s="65"/>
      <c r="AJ44" s="65"/>
      <c r="AK44" s="65"/>
      <c r="AL44" s="65"/>
      <c r="AM44" s="88">
        <f t="shared" si="8"/>
        <v>1</v>
      </c>
      <c r="AN44" s="89">
        <f t="shared" si="11"/>
        <v>0</v>
      </c>
    </row>
    <row r="45" spans="2:40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2" t="s">
        <v>107</v>
      </c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65"/>
      <c r="Y45" s="65"/>
      <c r="Z45" s="65"/>
      <c r="AA45" s="65"/>
      <c r="AB45" s="65"/>
      <c r="AC45" s="65"/>
      <c r="AD45" s="82"/>
      <c r="AE45" s="82"/>
      <c r="AF45" s="82"/>
      <c r="AG45" s="65"/>
      <c r="AH45" s="65"/>
      <c r="AI45" s="65"/>
      <c r="AJ45" s="65"/>
      <c r="AK45" s="65"/>
      <c r="AL45" s="65"/>
      <c r="AM45" s="88">
        <f t="shared" si="8"/>
        <v>1</v>
      </c>
      <c r="AN45" s="89">
        <f t="shared" si="11"/>
        <v>0</v>
      </c>
    </row>
    <row r="46" spans="2:40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9" t="s">
        <v>107</v>
      </c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65"/>
      <c r="Y46" s="65"/>
      <c r="Z46" s="65"/>
      <c r="AA46" s="65"/>
      <c r="AB46" s="65"/>
      <c r="AC46" s="65"/>
      <c r="AD46" s="82"/>
      <c r="AE46" s="82"/>
      <c r="AF46" s="82"/>
      <c r="AG46" s="65"/>
      <c r="AH46" s="65"/>
      <c r="AI46" s="65"/>
      <c r="AJ46" s="65"/>
      <c r="AK46" s="65"/>
      <c r="AL46" s="65"/>
      <c r="AM46" s="88">
        <f t="shared" si="8"/>
        <v>1</v>
      </c>
      <c r="AN46" s="89">
        <f t="shared" si="11"/>
        <v>0</v>
      </c>
    </row>
    <row r="47" spans="2:40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2" t="s">
        <v>107</v>
      </c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65"/>
      <c r="Y47" s="65"/>
      <c r="Z47" s="65"/>
      <c r="AA47" s="65"/>
      <c r="AB47" s="65"/>
      <c r="AC47" s="65"/>
      <c r="AD47" s="82"/>
      <c r="AE47" s="82"/>
      <c r="AF47" s="82"/>
      <c r="AG47" s="65"/>
      <c r="AH47" s="65"/>
      <c r="AI47" s="65"/>
      <c r="AJ47" s="65"/>
      <c r="AK47" s="65"/>
      <c r="AL47" s="65"/>
      <c r="AM47" s="88">
        <f t="shared" si="8"/>
        <v>1</v>
      </c>
      <c r="AN47" s="89">
        <f t="shared" si="11"/>
        <v>0</v>
      </c>
    </row>
    <row r="48" spans="2:40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9" t="s">
        <v>107</v>
      </c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65"/>
      <c r="Y48" s="65"/>
      <c r="Z48" s="65"/>
      <c r="AA48" s="65"/>
      <c r="AB48" s="65"/>
      <c r="AC48" s="65"/>
      <c r="AD48" s="82"/>
      <c r="AE48" s="82"/>
      <c r="AF48" s="82"/>
      <c r="AG48" s="65"/>
      <c r="AH48" s="65"/>
      <c r="AI48" s="65"/>
      <c r="AJ48" s="65"/>
      <c r="AK48" s="65"/>
      <c r="AL48" s="65"/>
      <c r="AM48" s="88">
        <f t="shared" si="8"/>
        <v>1</v>
      </c>
      <c r="AN48" s="89">
        <f t="shared" si="11"/>
        <v>0</v>
      </c>
    </row>
    <row r="49" spans="2:40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2" t="s">
        <v>107</v>
      </c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65"/>
      <c r="Y49" s="65"/>
      <c r="Z49" s="65"/>
      <c r="AA49" s="65"/>
      <c r="AB49" s="65"/>
      <c r="AC49" s="65"/>
      <c r="AD49" s="82"/>
      <c r="AE49" s="82"/>
      <c r="AF49" s="82"/>
      <c r="AG49" s="65"/>
      <c r="AH49" s="65"/>
      <c r="AI49" s="65"/>
      <c r="AJ49" s="65"/>
      <c r="AK49" s="65"/>
      <c r="AL49" s="65"/>
      <c r="AM49" s="88">
        <f t="shared" si="8"/>
        <v>1</v>
      </c>
      <c r="AN49" s="89">
        <f t="shared" si="11"/>
        <v>0</v>
      </c>
    </row>
    <row r="50" spans="2:40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2" t="s">
        <v>120</v>
      </c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65"/>
      <c r="Y50" s="65"/>
      <c r="Z50" s="65"/>
      <c r="AA50" s="65"/>
      <c r="AB50" s="65"/>
      <c r="AC50" s="65"/>
      <c r="AD50" s="82"/>
      <c r="AE50" s="82"/>
      <c r="AF50" s="82"/>
      <c r="AG50" s="65"/>
      <c r="AH50" s="65"/>
      <c r="AI50" s="65"/>
      <c r="AJ50" s="65"/>
      <c r="AK50" s="65"/>
      <c r="AL50" s="65"/>
      <c r="AM50" s="88">
        <f t="shared" si="8"/>
        <v>1</v>
      </c>
      <c r="AN50" s="89">
        <f t="shared" si="11"/>
        <v>0</v>
      </c>
    </row>
    <row r="51" spans="2:40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6" t="s">
        <v>10</v>
      </c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65"/>
      <c r="Y51" s="55"/>
      <c r="Z51" s="55"/>
      <c r="AA51" s="55"/>
      <c r="AB51" s="55"/>
      <c r="AC51" s="55"/>
      <c r="AD51" s="82"/>
      <c r="AE51" s="82"/>
      <c r="AF51" s="82"/>
      <c r="AG51" s="55"/>
      <c r="AH51" s="55"/>
      <c r="AI51" s="55"/>
      <c r="AJ51" s="55"/>
      <c r="AK51" s="55"/>
      <c r="AL51" s="55"/>
      <c r="AM51" s="88">
        <f t="shared" si="8"/>
        <v>1</v>
      </c>
      <c r="AN51" s="92">
        <f t="shared" si="11"/>
        <v>0</v>
      </c>
    </row>
    <row r="52" spans="2:40" ht="13.8" thickBot="1" x14ac:dyDescent="0.25">
      <c r="B52" s="52"/>
      <c r="C52" s="345"/>
      <c r="D52" s="363"/>
      <c r="E52" s="370"/>
      <c r="F52" s="42" t="s">
        <v>337</v>
      </c>
      <c r="G52" s="43"/>
      <c r="H52" s="43"/>
      <c r="I52" s="56">
        <f>1-(COUNTIF(I41:I51,"☓"))/11</f>
        <v>1</v>
      </c>
      <c r="J52" s="59">
        <f t="shared" ref="J52:AL52" si="12">1-(COUNTIF(J41:J51,"☓"))/11</f>
        <v>1</v>
      </c>
      <c r="K52" s="59">
        <f t="shared" si="12"/>
        <v>1</v>
      </c>
      <c r="L52" s="59">
        <f t="shared" si="12"/>
        <v>1</v>
      </c>
      <c r="M52" s="59">
        <f t="shared" si="12"/>
        <v>1</v>
      </c>
      <c r="N52" s="59">
        <f t="shared" si="12"/>
        <v>1</v>
      </c>
      <c r="O52" s="59">
        <f t="shared" si="12"/>
        <v>1</v>
      </c>
      <c r="P52" s="59">
        <f t="shared" si="12"/>
        <v>1</v>
      </c>
      <c r="Q52" s="59">
        <f t="shared" si="12"/>
        <v>1</v>
      </c>
      <c r="R52" s="59">
        <f t="shared" si="12"/>
        <v>1</v>
      </c>
      <c r="S52" s="59">
        <f t="shared" si="12"/>
        <v>1</v>
      </c>
      <c r="T52" s="59">
        <f t="shared" si="12"/>
        <v>1</v>
      </c>
      <c r="U52" s="59">
        <f t="shared" si="12"/>
        <v>1</v>
      </c>
      <c r="V52" s="59">
        <f t="shared" si="12"/>
        <v>1</v>
      </c>
      <c r="W52" s="59">
        <f t="shared" si="12"/>
        <v>1</v>
      </c>
      <c r="X52" s="59">
        <f t="shared" si="12"/>
        <v>1</v>
      </c>
      <c r="Y52" s="59">
        <f t="shared" si="12"/>
        <v>1</v>
      </c>
      <c r="Z52" s="59">
        <f t="shared" si="12"/>
        <v>1</v>
      </c>
      <c r="AA52" s="59">
        <f t="shared" si="12"/>
        <v>1</v>
      </c>
      <c r="AB52" s="59">
        <f t="shared" si="12"/>
        <v>1</v>
      </c>
      <c r="AC52" s="59">
        <f t="shared" si="12"/>
        <v>1</v>
      </c>
      <c r="AD52" s="59">
        <f t="shared" si="12"/>
        <v>1</v>
      </c>
      <c r="AE52" s="59">
        <f t="shared" si="12"/>
        <v>1</v>
      </c>
      <c r="AF52" s="59">
        <f t="shared" si="12"/>
        <v>1</v>
      </c>
      <c r="AG52" s="59">
        <f t="shared" si="12"/>
        <v>1</v>
      </c>
      <c r="AH52" s="59">
        <f t="shared" si="12"/>
        <v>1</v>
      </c>
      <c r="AI52" s="59">
        <f t="shared" si="12"/>
        <v>1</v>
      </c>
      <c r="AJ52" s="59">
        <f t="shared" si="12"/>
        <v>1</v>
      </c>
      <c r="AK52" s="59">
        <f>1-(COUNTIF(AK41:AK51,"☓"))/11</f>
        <v>1</v>
      </c>
      <c r="AL52" s="59">
        <f t="shared" si="12"/>
        <v>1</v>
      </c>
      <c r="AM52" s="97" t="str">
        <f>IF(AN52=0,"100%",AVERAGE(I52:AL52))</f>
        <v>100%</v>
      </c>
      <c r="AN52" s="93">
        <f>SUM(AN41:AN51)</f>
        <v>0</v>
      </c>
    </row>
    <row r="53" spans="2:40" x14ac:dyDescent="0.2">
      <c r="B53" s="13">
        <v>44</v>
      </c>
      <c r="C53" s="345"/>
      <c r="D53" s="361" t="s">
        <v>124</v>
      </c>
      <c r="E53" s="344"/>
      <c r="F53" s="7" t="s">
        <v>125</v>
      </c>
      <c r="G53" s="8" t="s">
        <v>126</v>
      </c>
      <c r="H53" s="101" t="s">
        <v>10</v>
      </c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55"/>
      <c r="Y53" s="55"/>
      <c r="Z53" s="55"/>
      <c r="AA53" s="55"/>
      <c r="AB53" s="55"/>
      <c r="AC53" s="55"/>
      <c r="AD53" s="55"/>
      <c r="AE53" s="55"/>
      <c r="AF53" s="55"/>
      <c r="AG53" s="65"/>
      <c r="AH53" s="55"/>
      <c r="AI53" s="55"/>
      <c r="AJ53" s="55"/>
      <c r="AK53" s="55"/>
      <c r="AL53" s="55"/>
      <c r="AM53" s="88">
        <f t="shared" si="8"/>
        <v>1</v>
      </c>
      <c r="AN53" s="89">
        <f t="shared" ref="AN53:AN58" si="13">COUNTA(I53:AL53)</f>
        <v>0</v>
      </c>
    </row>
    <row r="54" spans="2:40" x14ac:dyDescent="0.2">
      <c r="B54" s="13">
        <v>45</v>
      </c>
      <c r="C54" s="345"/>
      <c r="D54" s="362"/>
      <c r="E54" s="345"/>
      <c r="F54" s="10" t="s">
        <v>127</v>
      </c>
      <c r="G54" s="11" t="s">
        <v>128</v>
      </c>
      <c r="H54" s="102" t="s">
        <v>10</v>
      </c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88">
        <f t="shared" si="8"/>
        <v>1</v>
      </c>
      <c r="AN54" s="89">
        <f t="shared" si="13"/>
        <v>0</v>
      </c>
    </row>
    <row r="55" spans="2:40" x14ac:dyDescent="0.2">
      <c r="B55" s="13">
        <v>46</v>
      </c>
      <c r="C55" s="345"/>
      <c r="D55" s="362"/>
      <c r="E55" s="345"/>
      <c r="F55" s="10" t="s">
        <v>130</v>
      </c>
      <c r="G55" s="11" t="s">
        <v>131</v>
      </c>
      <c r="H55" s="102" t="s">
        <v>10</v>
      </c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88">
        <f t="shared" si="8"/>
        <v>1</v>
      </c>
      <c r="AN55" s="89">
        <f t="shared" si="13"/>
        <v>0</v>
      </c>
    </row>
    <row r="56" spans="2:40" x14ac:dyDescent="0.2">
      <c r="B56" s="13">
        <v>47</v>
      </c>
      <c r="C56" s="345"/>
      <c r="D56" s="362"/>
      <c r="E56" s="345"/>
      <c r="F56" s="10" t="s">
        <v>132</v>
      </c>
      <c r="G56" s="11" t="s">
        <v>133</v>
      </c>
      <c r="H56" s="102" t="s">
        <v>10</v>
      </c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55"/>
      <c r="Y56" s="55"/>
      <c r="Z56" s="55"/>
      <c r="AA56" s="65"/>
      <c r="AB56" s="65"/>
      <c r="AC56" s="65"/>
      <c r="AD56" s="65"/>
      <c r="AE56" s="55"/>
      <c r="AF56" s="55"/>
      <c r="AG56" s="65"/>
      <c r="AH56" s="55"/>
      <c r="AI56" s="55"/>
      <c r="AJ56" s="55"/>
      <c r="AK56" s="55"/>
      <c r="AL56" s="55"/>
      <c r="AM56" s="88">
        <f t="shared" si="8"/>
        <v>1</v>
      </c>
      <c r="AN56" s="89">
        <f t="shared" si="13"/>
        <v>0</v>
      </c>
    </row>
    <row r="57" spans="2:40" x14ac:dyDescent="0.2">
      <c r="B57" s="13">
        <v>48</v>
      </c>
      <c r="C57" s="345"/>
      <c r="D57" s="362"/>
      <c r="E57" s="345"/>
      <c r="F57" s="10" t="s">
        <v>134</v>
      </c>
      <c r="G57" s="11" t="s">
        <v>135</v>
      </c>
      <c r="H57" s="102" t="s">
        <v>10</v>
      </c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55"/>
      <c r="Y57" s="55"/>
      <c r="Z57" s="55"/>
      <c r="AA57" s="65"/>
      <c r="AB57" s="65"/>
      <c r="AC57" s="65"/>
      <c r="AD57" s="65"/>
      <c r="AE57" s="55"/>
      <c r="AF57" s="55"/>
      <c r="AG57" s="65"/>
      <c r="AH57" s="55"/>
      <c r="AI57" s="55"/>
      <c r="AJ57" s="55"/>
      <c r="AK57" s="55"/>
      <c r="AL57" s="55"/>
      <c r="AM57" s="88">
        <f t="shared" si="8"/>
        <v>1</v>
      </c>
      <c r="AN57" s="89">
        <f t="shared" si="13"/>
        <v>0</v>
      </c>
    </row>
    <row r="58" spans="2:40" ht="13.8" thickBot="1" x14ac:dyDescent="0.25">
      <c r="B58" s="13">
        <v>49</v>
      </c>
      <c r="C58" s="345"/>
      <c r="D58" s="362"/>
      <c r="E58" s="345"/>
      <c r="F58" s="14" t="s">
        <v>136</v>
      </c>
      <c r="G58" s="15" t="s">
        <v>137</v>
      </c>
      <c r="H58" s="104" t="s">
        <v>10</v>
      </c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55"/>
      <c r="Y58" s="55"/>
      <c r="Z58" s="55"/>
      <c r="AA58" s="55"/>
      <c r="AB58" s="55"/>
      <c r="AC58" s="55"/>
      <c r="AD58" s="55"/>
      <c r="AE58" s="55"/>
      <c r="AF58" s="55"/>
      <c r="AG58" s="65"/>
      <c r="AH58" s="55"/>
      <c r="AI58" s="55"/>
      <c r="AJ58" s="55"/>
      <c r="AK58" s="55"/>
      <c r="AL58" s="55"/>
      <c r="AM58" s="88">
        <f t="shared" si="8"/>
        <v>1</v>
      </c>
      <c r="AN58" s="89">
        <f t="shared" si="13"/>
        <v>0</v>
      </c>
    </row>
    <row r="59" spans="2:40" ht="13.8" thickBot="1" x14ac:dyDescent="0.25">
      <c r="B59" s="52"/>
      <c r="C59" s="345"/>
      <c r="D59" s="363"/>
      <c r="E59" s="346"/>
      <c r="F59" s="42" t="s">
        <v>337</v>
      </c>
      <c r="G59" s="43"/>
      <c r="H59" s="43"/>
      <c r="I59" s="56">
        <f>1-(COUNTIF(I53:I58,"☓"))/6</f>
        <v>1</v>
      </c>
      <c r="J59" s="59">
        <f t="shared" ref="J59:AL59" si="14">1-(COUNTIF(J53:J58,"☓"))/6</f>
        <v>1</v>
      </c>
      <c r="K59" s="59">
        <f t="shared" si="14"/>
        <v>1</v>
      </c>
      <c r="L59" s="59">
        <f t="shared" si="14"/>
        <v>1</v>
      </c>
      <c r="M59" s="59">
        <f t="shared" si="14"/>
        <v>1</v>
      </c>
      <c r="N59" s="59">
        <f t="shared" si="14"/>
        <v>1</v>
      </c>
      <c r="O59" s="59">
        <f t="shared" si="14"/>
        <v>1</v>
      </c>
      <c r="P59" s="59">
        <f t="shared" si="14"/>
        <v>1</v>
      </c>
      <c r="Q59" s="59">
        <f t="shared" si="14"/>
        <v>1</v>
      </c>
      <c r="R59" s="59">
        <f t="shared" si="14"/>
        <v>1</v>
      </c>
      <c r="S59" s="59">
        <f t="shared" si="14"/>
        <v>1</v>
      </c>
      <c r="T59" s="59">
        <f t="shared" si="14"/>
        <v>1</v>
      </c>
      <c r="U59" s="59">
        <f t="shared" si="14"/>
        <v>1</v>
      </c>
      <c r="V59" s="59">
        <f t="shared" si="14"/>
        <v>1</v>
      </c>
      <c r="W59" s="59">
        <f t="shared" si="14"/>
        <v>1</v>
      </c>
      <c r="X59" s="59">
        <f t="shared" si="14"/>
        <v>1</v>
      </c>
      <c r="Y59" s="59">
        <f t="shared" si="14"/>
        <v>1</v>
      </c>
      <c r="Z59" s="59">
        <f t="shared" si="14"/>
        <v>1</v>
      </c>
      <c r="AA59" s="59">
        <f t="shared" si="14"/>
        <v>1</v>
      </c>
      <c r="AB59" s="59">
        <f t="shared" si="14"/>
        <v>1</v>
      </c>
      <c r="AC59" s="59">
        <f t="shared" si="14"/>
        <v>1</v>
      </c>
      <c r="AD59" s="59">
        <f t="shared" si="14"/>
        <v>1</v>
      </c>
      <c r="AE59" s="59">
        <f t="shared" si="14"/>
        <v>1</v>
      </c>
      <c r="AF59" s="59">
        <f t="shared" si="14"/>
        <v>1</v>
      </c>
      <c r="AG59" s="59">
        <f t="shared" si="14"/>
        <v>1</v>
      </c>
      <c r="AH59" s="59">
        <f t="shared" si="14"/>
        <v>1</v>
      </c>
      <c r="AI59" s="59">
        <f t="shared" si="14"/>
        <v>1</v>
      </c>
      <c r="AJ59" s="59">
        <f t="shared" si="14"/>
        <v>1</v>
      </c>
      <c r="AK59" s="59">
        <f t="shared" si="14"/>
        <v>1</v>
      </c>
      <c r="AL59" s="59">
        <f t="shared" si="14"/>
        <v>1</v>
      </c>
      <c r="AM59" s="97" t="str">
        <f>IF(AN59=0,"100%",AVERAGE(AM53:AM58))</f>
        <v>100%</v>
      </c>
      <c r="AN59" s="93">
        <f>SUM(AN53:AN58)</f>
        <v>0</v>
      </c>
    </row>
    <row r="60" spans="2:40" x14ac:dyDescent="0.2">
      <c r="B60" s="13">
        <v>50</v>
      </c>
      <c r="C60" s="345"/>
      <c r="D60" s="362" t="s">
        <v>139</v>
      </c>
      <c r="E60" s="345"/>
      <c r="F60" s="29" t="s">
        <v>140</v>
      </c>
      <c r="G60" s="18" t="s">
        <v>141</v>
      </c>
      <c r="H60" s="19" t="s">
        <v>90</v>
      </c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88">
        <f t="shared" si="8"/>
        <v>1</v>
      </c>
      <c r="AN60" s="89">
        <f>COUNTA(I60:AL60)</f>
        <v>0</v>
      </c>
    </row>
    <row r="61" spans="2:40" ht="13.8" thickBot="1" x14ac:dyDescent="0.25">
      <c r="B61" s="13">
        <v>51</v>
      </c>
      <c r="C61" s="345"/>
      <c r="D61" s="362"/>
      <c r="E61" s="345"/>
      <c r="F61" s="28" t="s">
        <v>142</v>
      </c>
      <c r="G61" s="15" t="s">
        <v>143</v>
      </c>
      <c r="H61" s="16" t="s">
        <v>90</v>
      </c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65"/>
      <c r="AA61" s="65"/>
      <c r="AB61" s="65"/>
      <c r="AC61" s="65"/>
      <c r="AD61" s="65"/>
      <c r="AE61" s="65"/>
      <c r="AF61" s="65"/>
      <c r="AG61" s="55"/>
      <c r="AH61" s="55"/>
      <c r="AI61" s="55"/>
      <c r="AJ61" s="55"/>
      <c r="AK61" s="55"/>
      <c r="AL61" s="55"/>
      <c r="AM61" s="88">
        <f t="shared" si="8"/>
        <v>1</v>
      </c>
      <c r="AN61" s="89">
        <f>COUNTA(I61:AL61)</f>
        <v>0</v>
      </c>
    </row>
    <row r="62" spans="2:40" ht="13.8" thickBot="1" x14ac:dyDescent="0.25">
      <c r="B62" s="52"/>
      <c r="C62" s="346"/>
      <c r="D62" s="363"/>
      <c r="E62" s="346"/>
      <c r="F62" s="42" t="s">
        <v>337</v>
      </c>
      <c r="G62" s="43"/>
      <c r="H62" s="43"/>
      <c r="I62" s="56">
        <f>1-(COUNTIF(I60:I61,"☓"))/2</f>
        <v>1</v>
      </c>
      <c r="J62" s="59">
        <f t="shared" ref="J62:AL62" si="15">1-(COUNTIF(J60:J61,"☓"))/2</f>
        <v>1</v>
      </c>
      <c r="K62" s="59">
        <f t="shared" si="15"/>
        <v>1</v>
      </c>
      <c r="L62" s="59">
        <f t="shared" si="15"/>
        <v>1</v>
      </c>
      <c r="M62" s="59">
        <f t="shared" si="15"/>
        <v>1</v>
      </c>
      <c r="N62" s="59">
        <f t="shared" si="15"/>
        <v>1</v>
      </c>
      <c r="O62" s="59">
        <f t="shared" si="15"/>
        <v>1</v>
      </c>
      <c r="P62" s="59">
        <f t="shared" si="15"/>
        <v>1</v>
      </c>
      <c r="Q62" s="59">
        <f t="shared" si="15"/>
        <v>1</v>
      </c>
      <c r="R62" s="59">
        <f t="shared" si="15"/>
        <v>1</v>
      </c>
      <c r="S62" s="59">
        <f t="shared" si="15"/>
        <v>1</v>
      </c>
      <c r="T62" s="59">
        <f t="shared" si="15"/>
        <v>1</v>
      </c>
      <c r="U62" s="59">
        <f t="shared" si="15"/>
        <v>1</v>
      </c>
      <c r="V62" s="59">
        <f t="shared" si="15"/>
        <v>1</v>
      </c>
      <c r="W62" s="59">
        <f t="shared" si="15"/>
        <v>1</v>
      </c>
      <c r="X62" s="59">
        <f t="shared" si="15"/>
        <v>1</v>
      </c>
      <c r="Y62" s="59">
        <f t="shared" si="15"/>
        <v>1</v>
      </c>
      <c r="Z62" s="59">
        <f t="shared" si="15"/>
        <v>1</v>
      </c>
      <c r="AA62" s="59">
        <f t="shared" si="15"/>
        <v>1</v>
      </c>
      <c r="AB62" s="59">
        <f t="shared" si="15"/>
        <v>1</v>
      </c>
      <c r="AC62" s="59">
        <f t="shared" si="15"/>
        <v>1</v>
      </c>
      <c r="AD62" s="59">
        <f t="shared" si="15"/>
        <v>1</v>
      </c>
      <c r="AE62" s="59">
        <f t="shared" si="15"/>
        <v>1</v>
      </c>
      <c r="AF62" s="59">
        <f t="shared" si="15"/>
        <v>1</v>
      </c>
      <c r="AG62" s="59">
        <f t="shared" si="15"/>
        <v>1</v>
      </c>
      <c r="AH62" s="59">
        <f t="shared" si="15"/>
        <v>1</v>
      </c>
      <c r="AI62" s="59">
        <f t="shared" si="15"/>
        <v>1</v>
      </c>
      <c r="AJ62" s="59">
        <f t="shared" si="15"/>
        <v>1</v>
      </c>
      <c r="AK62" s="59">
        <f t="shared" si="15"/>
        <v>1</v>
      </c>
      <c r="AL62" s="59">
        <f t="shared" si="15"/>
        <v>1</v>
      </c>
      <c r="AM62" s="97" t="str">
        <f>IF(AN62=0,"100%",AVERAGE(AM60:AM61))</f>
        <v>100%</v>
      </c>
      <c r="AN62" s="93">
        <f>SUM(AN60:AN61)</f>
        <v>0</v>
      </c>
    </row>
    <row r="63" spans="2:40" x14ac:dyDescent="0.2">
      <c r="B63" s="13">
        <v>52</v>
      </c>
      <c r="C63" s="344" t="s">
        <v>145</v>
      </c>
      <c r="D63" s="361" t="s">
        <v>146</v>
      </c>
      <c r="E63" s="344"/>
      <c r="F63" s="26" t="s">
        <v>147</v>
      </c>
      <c r="G63" s="8" t="s">
        <v>148</v>
      </c>
      <c r="H63" s="30" t="s">
        <v>61</v>
      </c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65"/>
      <c r="Z63" s="55"/>
      <c r="AA63" s="55"/>
      <c r="AB63" s="82"/>
      <c r="AC63" s="82"/>
      <c r="AD63" s="82"/>
      <c r="AE63" s="82"/>
      <c r="AF63" s="55"/>
      <c r="AG63" s="55"/>
      <c r="AH63" s="55"/>
      <c r="AI63" s="55"/>
      <c r="AJ63" s="55"/>
      <c r="AK63" s="55"/>
      <c r="AL63" s="55"/>
      <c r="AM63" s="88">
        <f t="shared" si="8"/>
        <v>1</v>
      </c>
      <c r="AN63" s="89">
        <f t="shared" ref="AN63:AN69" si="16">COUNTA(I63:AL63)</f>
        <v>0</v>
      </c>
    </row>
    <row r="64" spans="2:40" x14ac:dyDescent="0.2">
      <c r="B64" s="13">
        <v>53</v>
      </c>
      <c r="C64" s="345"/>
      <c r="D64" s="362"/>
      <c r="E64" s="345"/>
      <c r="F64" s="27" t="s">
        <v>150</v>
      </c>
      <c r="G64" s="11" t="s">
        <v>151</v>
      </c>
      <c r="H64" s="22" t="s">
        <v>61</v>
      </c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55"/>
      <c r="AI64" s="55"/>
      <c r="AJ64" s="55"/>
      <c r="AK64" s="55"/>
      <c r="AL64" s="55"/>
      <c r="AM64" s="88">
        <f t="shared" si="8"/>
        <v>1</v>
      </c>
      <c r="AN64" s="89">
        <f t="shared" si="16"/>
        <v>0</v>
      </c>
    </row>
    <row r="65" spans="2:40" x14ac:dyDescent="0.2">
      <c r="B65" s="13">
        <v>54</v>
      </c>
      <c r="C65" s="345"/>
      <c r="D65" s="362"/>
      <c r="E65" s="345"/>
      <c r="F65" s="27" t="s">
        <v>153</v>
      </c>
      <c r="G65" s="11" t="s">
        <v>154</v>
      </c>
      <c r="H65" s="22" t="s">
        <v>61</v>
      </c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55"/>
      <c r="AI65" s="55"/>
      <c r="AJ65" s="55"/>
      <c r="AK65" s="55"/>
      <c r="AL65" s="55"/>
      <c r="AM65" s="88">
        <f t="shared" si="8"/>
        <v>1</v>
      </c>
      <c r="AN65" s="89">
        <f t="shared" si="16"/>
        <v>0</v>
      </c>
    </row>
    <row r="66" spans="2:40" x14ac:dyDescent="0.2">
      <c r="B66" s="13">
        <v>55</v>
      </c>
      <c r="C66" s="345"/>
      <c r="D66" s="362"/>
      <c r="E66" s="345"/>
      <c r="F66" s="27" t="s">
        <v>155</v>
      </c>
      <c r="G66" s="11" t="s">
        <v>156</v>
      </c>
      <c r="H66" s="22" t="s">
        <v>61</v>
      </c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55"/>
      <c r="AI66" s="55"/>
      <c r="AJ66" s="55"/>
      <c r="AK66" s="55"/>
      <c r="AL66" s="55"/>
      <c r="AM66" s="88">
        <f t="shared" si="8"/>
        <v>1</v>
      </c>
      <c r="AN66" s="89">
        <f t="shared" si="16"/>
        <v>0</v>
      </c>
    </row>
    <row r="67" spans="2:40" x14ac:dyDescent="0.2">
      <c r="B67" s="13">
        <v>56</v>
      </c>
      <c r="C67" s="345"/>
      <c r="D67" s="362"/>
      <c r="E67" s="345"/>
      <c r="F67" s="27" t="s">
        <v>158</v>
      </c>
      <c r="G67" s="11" t="s">
        <v>159</v>
      </c>
      <c r="H67" s="22" t="s">
        <v>61</v>
      </c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55"/>
      <c r="AI67" s="55"/>
      <c r="AJ67" s="55"/>
      <c r="AK67" s="55"/>
      <c r="AL67" s="55"/>
      <c r="AM67" s="88">
        <f t="shared" si="8"/>
        <v>1</v>
      </c>
      <c r="AN67" s="89">
        <f t="shared" si="16"/>
        <v>0</v>
      </c>
    </row>
    <row r="68" spans="2:40" x14ac:dyDescent="0.2">
      <c r="B68" s="13">
        <v>57</v>
      </c>
      <c r="C68" s="345"/>
      <c r="D68" s="362"/>
      <c r="E68" s="345"/>
      <c r="F68" s="27" t="s">
        <v>161</v>
      </c>
      <c r="G68" s="11" t="s">
        <v>162</v>
      </c>
      <c r="H68" s="22" t="s">
        <v>90</v>
      </c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65"/>
      <c r="Z68" s="55"/>
      <c r="AA68" s="55"/>
      <c r="AB68" s="82"/>
      <c r="AC68" s="82"/>
      <c r="AD68" s="82"/>
      <c r="AE68" s="82"/>
      <c r="AF68" s="55"/>
      <c r="AG68" s="55"/>
      <c r="AH68" s="55"/>
      <c r="AI68" s="55"/>
      <c r="AJ68" s="55"/>
      <c r="AK68" s="55"/>
      <c r="AL68" s="55"/>
      <c r="AM68" s="88">
        <f t="shared" si="8"/>
        <v>1</v>
      </c>
      <c r="AN68" s="89">
        <f t="shared" si="16"/>
        <v>0</v>
      </c>
    </row>
    <row r="69" spans="2:40" ht="13.8" thickBot="1" x14ac:dyDescent="0.25">
      <c r="B69" s="13">
        <v>58</v>
      </c>
      <c r="C69" s="345"/>
      <c r="D69" s="362"/>
      <c r="E69" s="345"/>
      <c r="F69" s="28" t="s">
        <v>164</v>
      </c>
      <c r="G69" s="15" t="s">
        <v>165</v>
      </c>
      <c r="H69" s="16" t="s">
        <v>90</v>
      </c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6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88">
        <f t="shared" si="8"/>
        <v>1</v>
      </c>
      <c r="AN69" s="89">
        <f t="shared" si="16"/>
        <v>0</v>
      </c>
    </row>
    <row r="70" spans="2:40" ht="13.8" thickBot="1" x14ac:dyDescent="0.25">
      <c r="B70" s="52"/>
      <c r="C70" s="345"/>
      <c r="D70" s="363"/>
      <c r="E70" s="346"/>
      <c r="F70" s="42" t="s">
        <v>337</v>
      </c>
      <c r="G70" s="43"/>
      <c r="H70" s="43"/>
      <c r="I70" s="56">
        <f>1-(COUNTIF(I63:I69,"☓"))/7</f>
        <v>1</v>
      </c>
      <c r="J70" s="59">
        <f t="shared" ref="J70:AL70" si="17">1-(COUNTIF(J63:J69,"☓"))/7</f>
        <v>1</v>
      </c>
      <c r="K70" s="59">
        <f t="shared" si="17"/>
        <v>1</v>
      </c>
      <c r="L70" s="59">
        <f t="shared" si="17"/>
        <v>1</v>
      </c>
      <c r="M70" s="59">
        <f t="shared" si="17"/>
        <v>1</v>
      </c>
      <c r="N70" s="59">
        <f t="shared" si="17"/>
        <v>1</v>
      </c>
      <c r="O70" s="59">
        <f t="shared" si="17"/>
        <v>1</v>
      </c>
      <c r="P70" s="59">
        <f t="shared" si="17"/>
        <v>1</v>
      </c>
      <c r="Q70" s="59">
        <f t="shared" si="17"/>
        <v>1</v>
      </c>
      <c r="R70" s="59">
        <f t="shared" si="17"/>
        <v>1</v>
      </c>
      <c r="S70" s="59">
        <f t="shared" si="17"/>
        <v>1</v>
      </c>
      <c r="T70" s="59">
        <f t="shared" si="17"/>
        <v>1</v>
      </c>
      <c r="U70" s="59">
        <f t="shared" si="17"/>
        <v>1</v>
      </c>
      <c r="V70" s="59">
        <f t="shared" si="17"/>
        <v>1</v>
      </c>
      <c r="W70" s="59">
        <f t="shared" si="17"/>
        <v>1</v>
      </c>
      <c r="X70" s="59">
        <f t="shared" si="17"/>
        <v>1</v>
      </c>
      <c r="Y70" s="59">
        <f t="shared" si="17"/>
        <v>1</v>
      </c>
      <c r="Z70" s="59">
        <f t="shared" si="17"/>
        <v>1</v>
      </c>
      <c r="AA70" s="59">
        <f t="shared" si="17"/>
        <v>1</v>
      </c>
      <c r="AB70" s="59">
        <f t="shared" si="17"/>
        <v>1</v>
      </c>
      <c r="AC70" s="59">
        <f t="shared" si="17"/>
        <v>1</v>
      </c>
      <c r="AD70" s="59">
        <f t="shared" si="17"/>
        <v>1</v>
      </c>
      <c r="AE70" s="59">
        <f t="shared" si="17"/>
        <v>1</v>
      </c>
      <c r="AF70" s="59">
        <f t="shared" si="17"/>
        <v>1</v>
      </c>
      <c r="AG70" s="59">
        <f t="shared" si="17"/>
        <v>1</v>
      </c>
      <c r="AH70" s="59">
        <f t="shared" si="17"/>
        <v>1</v>
      </c>
      <c r="AI70" s="59">
        <f t="shared" si="17"/>
        <v>1</v>
      </c>
      <c r="AJ70" s="59">
        <f t="shared" si="17"/>
        <v>1</v>
      </c>
      <c r="AK70" s="59">
        <f t="shared" si="17"/>
        <v>1</v>
      </c>
      <c r="AL70" s="59">
        <f t="shared" si="17"/>
        <v>1</v>
      </c>
      <c r="AM70" s="97" t="str">
        <f>IF(AN70=0,"100%",AVERAGE(AM63:AM69))</f>
        <v>100%</v>
      </c>
      <c r="AN70" s="93">
        <f>SUM(AN63:AN69)</f>
        <v>0</v>
      </c>
    </row>
    <row r="71" spans="2:40" x14ac:dyDescent="0.2">
      <c r="B71" s="13">
        <v>59</v>
      </c>
      <c r="C71" s="345"/>
      <c r="D71" s="361" t="s">
        <v>167</v>
      </c>
      <c r="E71" s="344"/>
      <c r="F71" s="26" t="s">
        <v>168</v>
      </c>
      <c r="G71" s="31" t="s">
        <v>169</v>
      </c>
      <c r="H71" s="30" t="s">
        <v>61</v>
      </c>
      <c r="I71" s="258"/>
      <c r="J71" s="259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55"/>
      <c r="Y71" s="55"/>
      <c r="Z71" s="55"/>
      <c r="AA71" s="65"/>
      <c r="AB71" s="65"/>
      <c r="AC71" s="65"/>
      <c r="AD71" s="65"/>
      <c r="AE71" s="65"/>
      <c r="AF71" s="65"/>
      <c r="AG71" s="65"/>
      <c r="AH71" s="82"/>
      <c r="AI71" s="82"/>
      <c r="AJ71" s="82"/>
      <c r="AK71" s="82"/>
      <c r="AL71" s="55"/>
      <c r="AM71" s="88">
        <f t="shared" si="8"/>
        <v>1</v>
      </c>
      <c r="AN71" s="89">
        <f>COUNTA(I71:AL71)</f>
        <v>0</v>
      </c>
    </row>
    <row r="72" spans="2:40" ht="13.8" thickBot="1" x14ac:dyDescent="0.25">
      <c r="B72" s="13">
        <v>60</v>
      </c>
      <c r="C72" s="345"/>
      <c r="D72" s="362"/>
      <c r="E72" s="345"/>
      <c r="F72" s="28" t="s">
        <v>171</v>
      </c>
      <c r="G72" s="25" t="s">
        <v>172</v>
      </c>
      <c r="H72" s="16" t="s">
        <v>61</v>
      </c>
      <c r="I72" s="259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55"/>
      <c r="Y72" s="55"/>
      <c r="Z72" s="55"/>
      <c r="AA72" s="65"/>
      <c r="AB72" s="65"/>
      <c r="AC72" s="65"/>
      <c r="AD72" s="65"/>
      <c r="AE72" s="65"/>
      <c r="AF72" s="65"/>
      <c r="AG72" s="65"/>
      <c r="AH72" s="82"/>
      <c r="AI72" s="82"/>
      <c r="AJ72" s="82"/>
      <c r="AK72" s="82"/>
      <c r="AL72" s="55"/>
      <c r="AM72" s="88">
        <f t="shared" si="8"/>
        <v>1</v>
      </c>
      <c r="AN72" s="89">
        <f>COUNTA(I72:AL72)</f>
        <v>0</v>
      </c>
    </row>
    <row r="73" spans="2:40" ht="13.8" thickBot="1" x14ac:dyDescent="0.25">
      <c r="B73" s="52"/>
      <c r="C73" s="345"/>
      <c r="D73" s="363"/>
      <c r="E73" s="346"/>
      <c r="F73" s="42" t="s">
        <v>337</v>
      </c>
      <c r="G73" s="43"/>
      <c r="H73" s="43"/>
      <c r="I73" s="59">
        <f t="shared" ref="I73:W73" si="18">1-(COUNTIF(I71:I72,"☓"))/2</f>
        <v>1</v>
      </c>
      <c r="J73" s="59">
        <f t="shared" si="18"/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ref="X73:AL73" si="19">1-(COUNTIF(X71:X72,"☓"))/2</f>
        <v>1</v>
      </c>
      <c r="Y73" s="59">
        <f t="shared" si="19"/>
        <v>1</v>
      </c>
      <c r="Z73" s="59">
        <f t="shared" si="19"/>
        <v>1</v>
      </c>
      <c r="AA73" s="59">
        <f t="shared" si="19"/>
        <v>1</v>
      </c>
      <c r="AB73" s="59">
        <f t="shared" si="19"/>
        <v>1</v>
      </c>
      <c r="AC73" s="59">
        <f t="shared" si="19"/>
        <v>1</v>
      </c>
      <c r="AD73" s="59">
        <f t="shared" si="19"/>
        <v>1</v>
      </c>
      <c r="AE73" s="59">
        <f t="shared" si="19"/>
        <v>1</v>
      </c>
      <c r="AF73" s="59">
        <f t="shared" si="19"/>
        <v>1</v>
      </c>
      <c r="AG73" s="59">
        <f t="shared" si="19"/>
        <v>1</v>
      </c>
      <c r="AH73" s="59">
        <f t="shared" si="19"/>
        <v>1</v>
      </c>
      <c r="AI73" s="59">
        <f t="shared" si="19"/>
        <v>1</v>
      </c>
      <c r="AJ73" s="59">
        <f t="shared" si="19"/>
        <v>1</v>
      </c>
      <c r="AK73" s="59">
        <f t="shared" si="19"/>
        <v>1</v>
      </c>
      <c r="AL73" s="59">
        <f t="shared" si="19"/>
        <v>1</v>
      </c>
      <c r="AM73" s="97" t="str">
        <f>IF(AN73=0,"100%",AVERAGE(AM71:AM72))</f>
        <v>100%</v>
      </c>
      <c r="AN73" s="93">
        <f>SUM(AN71:AN72)</f>
        <v>0</v>
      </c>
    </row>
    <row r="74" spans="2:40" x14ac:dyDescent="0.2">
      <c r="B74" s="13">
        <v>61</v>
      </c>
      <c r="C74" s="345"/>
      <c r="D74" s="361" t="s">
        <v>174</v>
      </c>
      <c r="E74" s="344"/>
      <c r="F74" s="26" t="s">
        <v>175</v>
      </c>
      <c r="G74" s="31" t="s">
        <v>176</v>
      </c>
      <c r="H74" s="30" t="s">
        <v>61</v>
      </c>
      <c r="I74" s="5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65"/>
      <c r="Y74" s="65"/>
      <c r="Z74" s="65"/>
      <c r="AA74" s="65"/>
      <c r="AB74" s="65"/>
      <c r="AC74" s="65"/>
      <c r="AD74" s="82"/>
      <c r="AE74" s="82"/>
      <c r="AF74" s="82"/>
      <c r="AG74" s="82"/>
      <c r="AH74" s="82"/>
      <c r="AI74" s="65"/>
      <c r="AJ74" s="65"/>
      <c r="AK74" s="55"/>
      <c r="AL74" s="55"/>
      <c r="AM74" s="88">
        <f t="shared" si="8"/>
        <v>1</v>
      </c>
      <c r="AN74" s="89">
        <f>COUNTA(I74:AL74)</f>
        <v>0</v>
      </c>
    </row>
    <row r="75" spans="2:40" ht="13.8" thickBot="1" x14ac:dyDescent="0.25">
      <c r="B75" s="13">
        <v>62</v>
      </c>
      <c r="C75" s="345"/>
      <c r="D75" s="362"/>
      <c r="E75" s="345"/>
      <c r="F75" s="28" t="s">
        <v>178</v>
      </c>
      <c r="G75" s="25" t="s">
        <v>179</v>
      </c>
      <c r="H75" s="16" t="s">
        <v>90</v>
      </c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65"/>
      <c r="Y75" s="55"/>
      <c r="Z75" s="55"/>
      <c r="AA75" s="55"/>
      <c r="AB75" s="55"/>
      <c r="AC75" s="55"/>
      <c r="AD75" s="82"/>
      <c r="AE75" s="82"/>
      <c r="AF75" s="82"/>
      <c r="AG75" s="82"/>
      <c r="AH75" s="82"/>
      <c r="AI75" s="55"/>
      <c r="AJ75" s="55"/>
      <c r="AK75" s="55"/>
      <c r="AL75" s="55"/>
      <c r="AM75" s="88">
        <f t="shared" si="8"/>
        <v>1</v>
      </c>
      <c r="AN75" s="89">
        <f>COUNTA(I75:AL75)</f>
        <v>0</v>
      </c>
    </row>
    <row r="76" spans="2:40" ht="13.8" thickBot="1" x14ac:dyDescent="0.25">
      <c r="B76" s="52"/>
      <c r="C76" s="345"/>
      <c r="D76" s="363"/>
      <c r="E76" s="346"/>
      <c r="F76" s="42" t="s">
        <v>337</v>
      </c>
      <c r="G76" s="43"/>
      <c r="H76" s="43"/>
      <c r="I76" s="56">
        <f>1-(COUNTIF(I74:I75,"☓"))/2</f>
        <v>1</v>
      </c>
      <c r="J76" s="59">
        <f t="shared" ref="J76:AL76" si="20">1-(COUNTIF(J74:J75,"☓"))/2</f>
        <v>1</v>
      </c>
      <c r="K76" s="59">
        <f t="shared" si="20"/>
        <v>1</v>
      </c>
      <c r="L76" s="59">
        <f t="shared" si="20"/>
        <v>1</v>
      </c>
      <c r="M76" s="59">
        <f t="shared" si="20"/>
        <v>1</v>
      </c>
      <c r="N76" s="59">
        <f t="shared" si="20"/>
        <v>1</v>
      </c>
      <c r="O76" s="59">
        <f t="shared" si="20"/>
        <v>1</v>
      </c>
      <c r="P76" s="59">
        <f t="shared" si="20"/>
        <v>1</v>
      </c>
      <c r="Q76" s="59">
        <f t="shared" si="20"/>
        <v>1</v>
      </c>
      <c r="R76" s="59">
        <f t="shared" si="20"/>
        <v>1</v>
      </c>
      <c r="S76" s="59">
        <f t="shared" si="20"/>
        <v>1</v>
      </c>
      <c r="T76" s="59">
        <f t="shared" si="20"/>
        <v>1</v>
      </c>
      <c r="U76" s="59">
        <f t="shared" si="20"/>
        <v>1</v>
      </c>
      <c r="V76" s="59">
        <f t="shared" si="20"/>
        <v>1</v>
      </c>
      <c r="W76" s="59">
        <f t="shared" si="20"/>
        <v>1</v>
      </c>
      <c r="X76" s="59">
        <f t="shared" si="20"/>
        <v>1</v>
      </c>
      <c r="Y76" s="59">
        <f t="shared" si="20"/>
        <v>1</v>
      </c>
      <c r="Z76" s="59">
        <f t="shared" si="20"/>
        <v>1</v>
      </c>
      <c r="AA76" s="59">
        <f t="shared" si="20"/>
        <v>1</v>
      </c>
      <c r="AB76" s="59">
        <f t="shared" si="20"/>
        <v>1</v>
      </c>
      <c r="AC76" s="59">
        <f t="shared" si="20"/>
        <v>1</v>
      </c>
      <c r="AD76" s="59">
        <f t="shared" si="20"/>
        <v>1</v>
      </c>
      <c r="AE76" s="59">
        <f t="shared" si="20"/>
        <v>1</v>
      </c>
      <c r="AF76" s="59">
        <f t="shared" si="20"/>
        <v>1</v>
      </c>
      <c r="AG76" s="59">
        <f t="shared" si="20"/>
        <v>1</v>
      </c>
      <c r="AH76" s="59">
        <f t="shared" si="20"/>
        <v>1</v>
      </c>
      <c r="AI76" s="59">
        <f t="shared" si="20"/>
        <v>1</v>
      </c>
      <c r="AJ76" s="59">
        <f t="shared" si="20"/>
        <v>1</v>
      </c>
      <c r="AK76" s="59">
        <f t="shared" si="20"/>
        <v>1</v>
      </c>
      <c r="AL76" s="59">
        <f t="shared" si="20"/>
        <v>1</v>
      </c>
      <c r="AM76" s="97" t="str">
        <f>IF(AN76=0,"100%",AVERAGE(I76:AL76))</f>
        <v>100%</v>
      </c>
      <c r="AN76" s="93">
        <f>SUM(AN74:AN75)</f>
        <v>0</v>
      </c>
    </row>
    <row r="77" spans="2:40" x14ac:dyDescent="0.2">
      <c r="B77" s="13">
        <v>63</v>
      </c>
      <c r="C77" s="345"/>
      <c r="D77" s="361" t="s">
        <v>181</v>
      </c>
      <c r="E77" s="344"/>
      <c r="F77" s="26" t="s">
        <v>182</v>
      </c>
      <c r="G77" s="8" t="s">
        <v>183</v>
      </c>
      <c r="H77" s="22" t="s">
        <v>10</v>
      </c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65"/>
      <c r="Y77" s="65"/>
      <c r="Z77" s="65"/>
      <c r="AA77" s="65"/>
      <c r="AB77" s="65"/>
      <c r="AC77" s="65"/>
      <c r="AD77" s="65"/>
      <c r="AE77" s="65"/>
      <c r="AF77" s="55"/>
      <c r="AG77" s="55"/>
      <c r="AH77" s="55"/>
      <c r="AI77" s="55"/>
      <c r="AJ77" s="55"/>
      <c r="AK77" s="55"/>
      <c r="AL77" s="55"/>
      <c r="AM77" s="88">
        <f t="shared" si="8"/>
        <v>1</v>
      </c>
      <c r="AN77" s="89">
        <f t="shared" ref="AN77:AN92" si="21">COUNTA(I77:AL77)</f>
        <v>0</v>
      </c>
    </row>
    <row r="78" spans="2:40" x14ac:dyDescent="0.2">
      <c r="B78" s="13">
        <v>64</v>
      </c>
      <c r="C78" s="345"/>
      <c r="D78" s="362"/>
      <c r="E78" s="345"/>
      <c r="F78" s="27" t="s">
        <v>185</v>
      </c>
      <c r="G78" s="11" t="s">
        <v>186</v>
      </c>
      <c r="H78" s="22" t="s">
        <v>10</v>
      </c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65"/>
      <c r="Y78" s="65"/>
      <c r="Z78" s="65"/>
      <c r="AA78" s="65"/>
      <c r="AB78" s="65"/>
      <c r="AC78" s="65"/>
      <c r="AD78" s="65"/>
      <c r="AE78" s="65"/>
      <c r="AF78" s="55"/>
      <c r="AG78" s="55"/>
      <c r="AH78" s="55"/>
      <c r="AI78" s="55"/>
      <c r="AJ78" s="55"/>
      <c r="AK78" s="55"/>
      <c r="AL78" s="55"/>
      <c r="AM78" s="88">
        <f t="shared" si="8"/>
        <v>1</v>
      </c>
      <c r="AN78" s="89">
        <f t="shared" si="21"/>
        <v>0</v>
      </c>
    </row>
    <row r="79" spans="2:40" x14ac:dyDescent="0.2">
      <c r="B79" s="13">
        <v>65</v>
      </c>
      <c r="C79" s="345"/>
      <c r="D79" s="362"/>
      <c r="E79" s="345"/>
      <c r="F79" s="27" t="s">
        <v>189</v>
      </c>
      <c r="G79" s="11" t="s">
        <v>190</v>
      </c>
      <c r="H79" s="22" t="s">
        <v>10</v>
      </c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65"/>
      <c r="Y79" s="65"/>
      <c r="Z79" s="65"/>
      <c r="AA79" s="65"/>
      <c r="AB79" s="65"/>
      <c r="AC79" s="65"/>
      <c r="AD79" s="65"/>
      <c r="AE79" s="65"/>
      <c r="AF79" s="55"/>
      <c r="AG79" s="55"/>
      <c r="AH79" s="55"/>
      <c r="AI79" s="55"/>
      <c r="AJ79" s="55"/>
      <c r="AK79" s="55"/>
      <c r="AL79" s="55"/>
      <c r="AM79" s="88">
        <f t="shared" si="8"/>
        <v>1</v>
      </c>
      <c r="AN79" s="89">
        <f t="shared" si="21"/>
        <v>0</v>
      </c>
    </row>
    <row r="80" spans="2:40" x14ac:dyDescent="0.2">
      <c r="B80" s="13">
        <v>66</v>
      </c>
      <c r="C80" s="345"/>
      <c r="D80" s="362"/>
      <c r="E80" s="345"/>
      <c r="F80" s="27" t="s">
        <v>192</v>
      </c>
      <c r="G80" s="11" t="s">
        <v>193</v>
      </c>
      <c r="H80" s="22" t="s">
        <v>10</v>
      </c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65"/>
      <c r="Y80" s="65"/>
      <c r="Z80" s="65"/>
      <c r="AA80" s="65"/>
      <c r="AB80" s="65"/>
      <c r="AC80" s="65"/>
      <c r="AD80" s="65"/>
      <c r="AE80" s="65"/>
      <c r="AF80" s="55"/>
      <c r="AG80" s="55"/>
      <c r="AH80" s="55"/>
      <c r="AI80" s="55"/>
      <c r="AJ80" s="55"/>
      <c r="AK80" s="55"/>
      <c r="AL80" s="55"/>
      <c r="AM80" s="88">
        <f t="shared" si="8"/>
        <v>1</v>
      </c>
      <c r="AN80" s="89">
        <f t="shared" si="21"/>
        <v>0</v>
      </c>
    </row>
    <row r="81" spans="2:40" x14ac:dyDescent="0.2">
      <c r="B81" s="13">
        <v>67</v>
      </c>
      <c r="C81" s="345"/>
      <c r="D81" s="362"/>
      <c r="E81" s="345"/>
      <c r="F81" s="27" t="s">
        <v>195</v>
      </c>
      <c r="G81" s="11" t="s">
        <v>196</v>
      </c>
      <c r="H81" s="22" t="s">
        <v>10</v>
      </c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65"/>
      <c r="Y81" s="65"/>
      <c r="Z81" s="65"/>
      <c r="AA81" s="65"/>
      <c r="AB81" s="65"/>
      <c r="AC81" s="65"/>
      <c r="AD81" s="65"/>
      <c r="AE81" s="65"/>
      <c r="AF81" s="55"/>
      <c r="AG81" s="55"/>
      <c r="AH81" s="55"/>
      <c r="AI81" s="55"/>
      <c r="AJ81" s="55"/>
      <c r="AK81" s="55"/>
      <c r="AL81" s="55"/>
      <c r="AM81" s="88">
        <f t="shared" si="8"/>
        <v>1</v>
      </c>
      <c r="AN81" s="89">
        <f t="shared" si="21"/>
        <v>0</v>
      </c>
    </row>
    <row r="82" spans="2:40" x14ac:dyDescent="0.2">
      <c r="B82" s="13">
        <v>68</v>
      </c>
      <c r="C82" s="345"/>
      <c r="D82" s="362"/>
      <c r="E82" s="345"/>
      <c r="F82" s="27" t="s">
        <v>198</v>
      </c>
      <c r="G82" s="11" t="s">
        <v>199</v>
      </c>
      <c r="H82" s="22" t="s">
        <v>10</v>
      </c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65"/>
      <c r="Y82" s="65"/>
      <c r="Z82" s="65"/>
      <c r="AA82" s="65"/>
      <c r="AB82" s="65"/>
      <c r="AC82" s="65"/>
      <c r="AD82" s="65"/>
      <c r="AE82" s="65"/>
      <c r="AF82" s="55"/>
      <c r="AG82" s="55"/>
      <c r="AH82" s="55"/>
      <c r="AI82" s="55"/>
      <c r="AJ82" s="55"/>
      <c r="AK82" s="55"/>
      <c r="AL82" s="55"/>
      <c r="AM82" s="88">
        <f t="shared" si="8"/>
        <v>1</v>
      </c>
      <c r="AN82" s="89">
        <f t="shared" si="21"/>
        <v>0</v>
      </c>
    </row>
    <row r="83" spans="2:40" x14ac:dyDescent="0.2">
      <c r="B83" s="13">
        <v>69</v>
      </c>
      <c r="C83" s="345"/>
      <c r="D83" s="362"/>
      <c r="E83" s="345"/>
      <c r="F83" s="27" t="s">
        <v>200</v>
      </c>
      <c r="G83" s="11" t="s">
        <v>199</v>
      </c>
      <c r="H83" s="22" t="s">
        <v>10</v>
      </c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65"/>
      <c r="Y83" s="65"/>
      <c r="Z83" s="65"/>
      <c r="AA83" s="65"/>
      <c r="AB83" s="65"/>
      <c r="AC83" s="65"/>
      <c r="AD83" s="65"/>
      <c r="AE83" s="65"/>
      <c r="AF83" s="55"/>
      <c r="AG83" s="55"/>
      <c r="AH83" s="55"/>
      <c r="AI83" s="55"/>
      <c r="AJ83" s="55"/>
      <c r="AK83" s="55"/>
      <c r="AL83" s="55"/>
      <c r="AM83" s="88">
        <f t="shared" si="8"/>
        <v>1</v>
      </c>
      <c r="AN83" s="89">
        <f t="shared" si="21"/>
        <v>0</v>
      </c>
    </row>
    <row r="84" spans="2:40" x14ac:dyDescent="0.2">
      <c r="B84" s="13">
        <v>70</v>
      </c>
      <c r="C84" s="345"/>
      <c r="D84" s="362"/>
      <c r="E84" s="345"/>
      <c r="F84" s="27" t="s">
        <v>201</v>
      </c>
      <c r="G84" s="11" t="s">
        <v>202</v>
      </c>
      <c r="H84" s="22" t="s">
        <v>10</v>
      </c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65"/>
      <c r="Y84" s="65"/>
      <c r="Z84" s="65"/>
      <c r="AA84" s="65"/>
      <c r="AB84" s="65"/>
      <c r="AC84" s="65"/>
      <c r="AD84" s="65"/>
      <c r="AE84" s="65"/>
      <c r="AF84" s="55"/>
      <c r="AG84" s="55"/>
      <c r="AH84" s="55"/>
      <c r="AI84" s="55"/>
      <c r="AJ84" s="55"/>
      <c r="AK84" s="55"/>
      <c r="AL84" s="55"/>
      <c r="AM84" s="88">
        <f t="shared" si="8"/>
        <v>1</v>
      </c>
      <c r="AN84" s="89">
        <f t="shared" si="21"/>
        <v>0</v>
      </c>
    </row>
    <row r="85" spans="2:40" x14ac:dyDescent="0.2">
      <c r="B85" s="13">
        <v>71</v>
      </c>
      <c r="C85" s="345"/>
      <c r="D85" s="362"/>
      <c r="E85" s="345"/>
      <c r="F85" s="27" t="s">
        <v>203</v>
      </c>
      <c r="G85" s="11" t="s">
        <v>204</v>
      </c>
      <c r="H85" s="22" t="s">
        <v>30</v>
      </c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65"/>
      <c r="Y85" s="65"/>
      <c r="Z85" s="65"/>
      <c r="AA85" s="65"/>
      <c r="AB85" s="65"/>
      <c r="AC85" s="65"/>
      <c r="AD85" s="65"/>
      <c r="AE85" s="65"/>
      <c r="AF85" s="55"/>
      <c r="AG85" s="55"/>
      <c r="AH85" s="55"/>
      <c r="AI85" s="55"/>
      <c r="AJ85" s="55"/>
      <c r="AK85" s="55"/>
      <c r="AL85" s="55"/>
      <c r="AM85" s="88">
        <f t="shared" si="8"/>
        <v>1</v>
      </c>
      <c r="AN85" s="89">
        <f t="shared" si="21"/>
        <v>0</v>
      </c>
    </row>
    <row r="86" spans="2:40" x14ac:dyDescent="0.2">
      <c r="B86" s="13">
        <v>72</v>
      </c>
      <c r="C86" s="345"/>
      <c r="D86" s="362"/>
      <c r="E86" s="345"/>
      <c r="F86" s="27" t="s">
        <v>206</v>
      </c>
      <c r="G86" s="11" t="s">
        <v>207</v>
      </c>
      <c r="H86" s="22" t="s">
        <v>30</v>
      </c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65"/>
      <c r="Y86" s="65"/>
      <c r="Z86" s="65"/>
      <c r="AA86" s="65"/>
      <c r="AB86" s="65"/>
      <c r="AC86" s="65"/>
      <c r="AD86" s="65"/>
      <c r="AE86" s="65"/>
      <c r="AF86" s="55"/>
      <c r="AG86" s="55"/>
      <c r="AH86" s="55"/>
      <c r="AI86" s="55"/>
      <c r="AJ86" s="55"/>
      <c r="AK86" s="55"/>
      <c r="AL86" s="55"/>
      <c r="AM86" s="88">
        <f t="shared" si="8"/>
        <v>1</v>
      </c>
      <c r="AN86" s="89">
        <f t="shared" si="21"/>
        <v>0</v>
      </c>
    </row>
    <row r="87" spans="2:40" x14ac:dyDescent="0.2">
      <c r="B87" s="13">
        <v>73</v>
      </c>
      <c r="C87" s="345"/>
      <c r="D87" s="362"/>
      <c r="E87" s="345"/>
      <c r="F87" s="27" t="s">
        <v>209</v>
      </c>
      <c r="G87" s="11" t="s">
        <v>210</v>
      </c>
      <c r="H87" s="22" t="s">
        <v>30</v>
      </c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65"/>
      <c r="Y87" s="65"/>
      <c r="Z87" s="65"/>
      <c r="AA87" s="65"/>
      <c r="AB87" s="65"/>
      <c r="AC87" s="65"/>
      <c r="AD87" s="65"/>
      <c r="AE87" s="65"/>
      <c r="AF87" s="55"/>
      <c r="AG87" s="55"/>
      <c r="AH87" s="55"/>
      <c r="AI87" s="55"/>
      <c r="AJ87" s="55"/>
      <c r="AK87" s="55"/>
      <c r="AL87" s="55"/>
      <c r="AM87" s="88">
        <f t="shared" si="8"/>
        <v>1</v>
      </c>
      <c r="AN87" s="89">
        <f t="shared" si="21"/>
        <v>0</v>
      </c>
    </row>
    <row r="88" spans="2:40" x14ac:dyDescent="0.2">
      <c r="B88" s="13">
        <v>74</v>
      </c>
      <c r="C88" s="345"/>
      <c r="D88" s="362"/>
      <c r="E88" s="345"/>
      <c r="F88" s="27" t="s">
        <v>212</v>
      </c>
      <c r="G88" s="11" t="s">
        <v>213</v>
      </c>
      <c r="H88" s="22" t="s">
        <v>30</v>
      </c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65"/>
      <c r="Y88" s="65"/>
      <c r="Z88" s="65"/>
      <c r="AA88" s="65"/>
      <c r="AB88" s="65"/>
      <c r="AC88" s="65"/>
      <c r="AD88" s="65"/>
      <c r="AE88" s="65"/>
      <c r="AF88" s="55"/>
      <c r="AG88" s="55"/>
      <c r="AH88" s="55"/>
      <c r="AI88" s="55"/>
      <c r="AJ88" s="55"/>
      <c r="AK88" s="55"/>
      <c r="AL88" s="55"/>
      <c r="AM88" s="88">
        <f t="shared" si="8"/>
        <v>1</v>
      </c>
      <c r="AN88" s="89">
        <f t="shared" si="21"/>
        <v>0</v>
      </c>
    </row>
    <row r="89" spans="2:40" x14ac:dyDescent="0.2">
      <c r="B89" s="13">
        <v>75</v>
      </c>
      <c r="C89" s="345"/>
      <c r="D89" s="362"/>
      <c r="E89" s="345"/>
      <c r="F89" s="27" t="s">
        <v>215</v>
      </c>
      <c r="G89" s="11" t="s">
        <v>202</v>
      </c>
      <c r="H89" s="22" t="s">
        <v>30</v>
      </c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65"/>
      <c r="Y89" s="65"/>
      <c r="Z89" s="65"/>
      <c r="AA89" s="65"/>
      <c r="AB89" s="65"/>
      <c r="AC89" s="65"/>
      <c r="AD89" s="65"/>
      <c r="AE89" s="65"/>
      <c r="AF89" s="55"/>
      <c r="AG89" s="55"/>
      <c r="AH89" s="55"/>
      <c r="AI89" s="55"/>
      <c r="AJ89" s="55"/>
      <c r="AK89" s="55"/>
      <c r="AL89" s="55"/>
      <c r="AM89" s="88">
        <f t="shared" si="8"/>
        <v>1</v>
      </c>
      <c r="AN89" s="89">
        <f t="shared" si="21"/>
        <v>0</v>
      </c>
    </row>
    <row r="90" spans="2:40" x14ac:dyDescent="0.2">
      <c r="B90" s="13">
        <v>76</v>
      </c>
      <c r="C90" s="345"/>
      <c r="D90" s="362"/>
      <c r="E90" s="345"/>
      <c r="F90" s="27" t="s">
        <v>216</v>
      </c>
      <c r="G90" s="11" t="s">
        <v>186</v>
      </c>
      <c r="H90" s="22" t="s">
        <v>61</v>
      </c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65"/>
      <c r="Y90" s="65"/>
      <c r="Z90" s="65"/>
      <c r="AA90" s="65"/>
      <c r="AB90" s="65"/>
      <c r="AC90" s="65"/>
      <c r="AD90" s="65"/>
      <c r="AE90" s="65"/>
      <c r="AF90" s="55"/>
      <c r="AG90" s="55"/>
      <c r="AH90" s="55"/>
      <c r="AI90" s="55"/>
      <c r="AJ90" s="55"/>
      <c r="AK90" s="55"/>
      <c r="AL90" s="55"/>
      <c r="AM90" s="88">
        <f t="shared" ref="AM90:AM92" si="22">IF(COUNTA(I90:AL90)=0,1,1-COUNTIF(I90:AL90,"☓")/30)</f>
        <v>1</v>
      </c>
      <c r="AN90" s="89">
        <f t="shared" si="21"/>
        <v>0</v>
      </c>
    </row>
    <row r="91" spans="2:40" x14ac:dyDescent="0.2">
      <c r="B91" s="13">
        <v>77</v>
      </c>
      <c r="C91" s="345"/>
      <c r="D91" s="362"/>
      <c r="E91" s="345"/>
      <c r="F91" s="27" t="s">
        <v>219</v>
      </c>
      <c r="G91" s="11" t="s">
        <v>186</v>
      </c>
      <c r="H91" s="22" t="s">
        <v>61</v>
      </c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65"/>
      <c r="Y91" s="65"/>
      <c r="Z91" s="65"/>
      <c r="AA91" s="65"/>
      <c r="AB91" s="65"/>
      <c r="AC91" s="65"/>
      <c r="AD91" s="65"/>
      <c r="AE91" s="65"/>
      <c r="AF91" s="55"/>
      <c r="AG91" s="55"/>
      <c r="AH91" s="55"/>
      <c r="AI91" s="55"/>
      <c r="AJ91" s="55"/>
      <c r="AK91" s="55"/>
      <c r="AL91" s="55"/>
      <c r="AM91" s="88">
        <f t="shared" si="22"/>
        <v>1</v>
      </c>
      <c r="AN91" s="89">
        <f t="shared" si="21"/>
        <v>0</v>
      </c>
    </row>
    <row r="92" spans="2:40" ht="13.8" thickBot="1" x14ac:dyDescent="0.25">
      <c r="B92" s="13">
        <v>78</v>
      </c>
      <c r="C92" s="345"/>
      <c r="D92" s="362"/>
      <c r="E92" s="345"/>
      <c r="F92" s="28" t="s">
        <v>220</v>
      </c>
      <c r="G92" s="15" t="s">
        <v>186</v>
      </c>
      <c r="H92" s="16" t="s">
        <v>61</v>
      </c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65"/>
      <c r="Y92" s="65"/>
      <c r="Z92" s="65"/>
      <c r="AA92" s="65"/>
      <c r="AB92" s="65"/>
      <c r="AC92" s="65"/>
      <c r="AD92" s="65"/>
      <c r="AE92" s="65"/>
      <c r="AF92" s="55"/>
      <c r="AG92" s="55"/>
      <c r="AH92" s="55"/>
      <c r="AI92" s="55"/>
      <c r="AJ92" s="55"/>
      <c r="AK92" s="55"/>
      <c r="AL92" s="55"/>
      <c r="AM92" s="88">
        <f t="shared" si="22"/>
        <v>1</v>
      </c>
      <c r="AN92" s="89">
        <f t="shared" si="21"/>
        <v>0</v>
      </c>
    </row>
    <row r="93" spans="2:40" ht="13.8" thickBot="1" x14ac:dyDescent="0.25">
      <c r="B93" s="52"/>
      <c r="C93" s="345"/>
      <c r="D93" s="363"/>
      <c r="E93" s="346"/>
      <c r="F93" s="42" t="s">
        <v>337</v>
      </c>
      <c r="G93" s="43"/>
      <c r="H93" s="43"/>
      <c r="I93" s="56">
        <f>1-(COUNTIF(I77:I92,"☓"))/16</f>
        <v>1</v>
      </c>
      <c r="J93" s="59">
        <f t="shared" ref="J93:AL93" si="23">1-(COUNTIF(J77:J92,"☓"))/16</f>
        <v>1</v>
      </c>
      <c r="K93" s="59">
        <f t="shared" si="23"/>
        <v>1</v>
      </c>
      <c r="L93" s="59">
        <f t="shared" si="23"/>
        <v>1</v>
      </c>
      <c r="M93" s="59">
        <f t="shared" si="23"/>
        <v>1</v>
      </c>
      <c r="N93" s="59">
        <f t="shared" si="23"/>
        <v>1</v>
      </c>
      <c r="O93" s="59">
        <f t="shared" si="23"/>
        <v>1</v>
      </c>
      <c r="P93" s="59">
        <f t="shared" si="23"/>
        <v>1</v>
      </c>
      <c r="Q93" s="59">
        <f t="shared" si="23"/>
        <v>1</v>
      </c>
      <c r="R93" s="59">
        <f t="shared" si="23"/>
        <v>1</v>
      </c>
      <c r="S93" s="59">
        <f t="shared" si="23"/>
        <v>1</v>
      </c>
      <c r="T93" s="59">
        <f t="shared" si="23"/>
        <v>1</v>
      </c>
      <c r="U93" s="59">
        <f t="shared" si="23"/>
        <v>1</v>
      </c>
      <c r="V93" s="59">
        <f t="shared" si="23"/>
        <v>1</v>
      </c>
      <c r="W93" s="59">
        <f t="shared" si="23"/>
        <v>1</v>
      </c>
      <c r="X93" s="59">
        <f t="shared" si="23"/>
        <v>1</v>
      </c>
      <c r="Y93" s="59">
        <f t="shared" si="23"/>
        <v>1</v>
      </c>
      <c r="Z93" s="59">
        <f t="shared" si="23"/>
        <v>1</v>
      </c>
      <c r="AA93" s="59">
        <f t="shared" si="23"/>
        <v>1</v>
      </c>
      <c r="AB93" s="59">
        <f t="shared" si="23"/>
        <v>1</v>
      </c>
      <c r="AC93" s="59">
        <f t="shared" si="23"/>
        <v>1</v>
      </c>
      <c r="AD93" s="59">
        <f t="shared" si="23"/>
        <v>1</v>
      </c>
      <c r="AE93" s="59">
        <f t="shared" si="23"/>
        <v>1</v>
      </c>
      <c r="AF93" s="59">
        <f t="shared" si="23"/>
        <v>1</v>
      </c>
      <c r="AG93" s="59">
        <f t="shared" si="23"/>
        <v>1</v>
      </c>
      <c r="AH93" s="59">
        <f t="shared" si="23"/>
        <v>1</v>
      </c>
      <c r="AI93" s="59">
        <f t="shared" si="23"/>
        <v>1</v>
      </c>
      <c r="AJ93" s="59">
        <f t="shared" si="23"/>
        <v>1</v>
      </c>
      <c r="AK93" s="59">
        <f t="shared" si="23"/>
        <v>1</v>
      </c>
      <c r="AL93" s="59">
        <f t="shared" si="23"/>
        <v>1</v>
      </c>
      <c r="AM93" s="97" t="str">
        <f>IF(AN93=0,"100%",AVERAGE(AM77:AM92))</f>
        <v>100%</v>
      </c>
      <c r="AN93" s="93">
        <f>SUM(AN77:AN92)</f>
        <v>0</v>
      </c>
    </row>
    <row r="94" spans="2:40" x14ac:dyDescent="0.2">
      <c r="B94" s="13">
        <v>79</v>
      </c>
      <c r="C94" s="345"/>
      <c r="D94" s="361" t="s">
        <v>221</v>
      </c>
      <c r="E94" s="344"/>
      <c r="F94" s="7" t="s">
        <v>222</v>
      </c>
      <c r="G94" s="31" t="s">
        <v>223</v>
      </c>
      <c r="H94" s="30" t="s">
        <v>120</v>
      </c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55"/>
      <c r="Y94" s="55"/>
      <c r="Z94" s="55"/>
      <c r="AA94" s="55"/>
      <c r="AB94" s="55"/>
      <c r="AC94" s="82"/>
      <c r="AD94" s="55"/>
      <c r="AE94" s="55"/>
      <c r="AF94" s="55"/>
      <c r="AG94" s="55"/>
      <c r="AH94" s="55"/>
      <c r="AI94" s="55"/>
      <c r="AJ94" s="55"/>
      <c r="AK94" s="55"/>
      <c r="AL94" s="55"/>
      <c r="AM94" s="88">
        <f t="shared" ref="AM94:AM114" si="24">IF(COUNTA(I94:AL94)=0,1,1-COUNTIF(I94:AL94,"☓")/30)</f>
        <v>1</v>
      </c>
      <c r="AN94" s="89">
        <f t="shared" ref="AN94:AN114" si="25">COUNTA(I94:AL94)</f>
        <v>0</v>
      </c>
    </row>
    <row r="95" spans="2:40" x14ac:dyDescent="0.2">
      <c r="B95" s="13">
        <v>80</v>
      </c>
      <c r="C95" s="345"/>
      <c r="D95" s="362"/>
      <c r="E95" s="345"/>
      <c r="F95" s="10" t="s">
        <v>224</v>
      </c>
      <c r="G95" s="23" t="s">
        <v>225</v>
      </c>
      <c r="H95" s="12" t="s">
        <v>120</v>
      </c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55"/>
      <c r="Y95" s="55"/>
      <c r="Z95" s="55"/>
      <c r="AA95" s="55"/>
      <c r="AB95" s="55"/>
      <c r="AC95" s="82"/>
      <c r="AD95" s="55"/>
      <c r="AE95" s="55"/>
      <c r="AF95" s="55"/>
      <c r="AG95" s="55"/>
      <c r="AH95" s="55"/>
      <c r="AI95" s="55"/>
      <c r="AJ95" s="55"/>
      <c r="AK95" s="55"/>
      <c r="AL95" s="55"/>
      <c r="AM95" s="88">
        <f t="shared" si="24"/>
        <v>1</v>
      </c>
      <c r="AN95" s="89">
        <f t="shared" si="25"/>
        <v>0</v>
      </c>
    </row>
    <row r="96" spans="2:40" x14ac:dyDescent="0.2">
      <c r="B96" s="13">
        <v>81</v>
      </c>
      <c r="C96" s="345"/>
      <c r="D96" s="362"/>
      <c r="E96" s="345"/>
      <c r="F96" s="10" t="s">
        <v>227</v>
      </c>
      <c r="G96" s="23" t="s">
        <v>228</v>
      </c>
      <c r="H96" s="12" t="s">
        <v>10</v>
      </c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55"/>
      <c r="Y96" s="55"/>
      <c r="Z96" s="55"/>
      <c r="AA96" s="55"/>
      <c r="AB96" s="55"/>
      <c r="AC96" s="82"/>
      <c r="AD96" s="55"/>
      <c r="AE96" s="55"/>
      <c r="AF96" s="55"/>
      <c r="AG96" s="55"/>
      <c r="AH96" s="55"/>
      <c r="AI96" s="55"/>
      <c r="AJ96" s="55"/>
      <c r="AK96" s="55"/>
      <c r="AL96" s="55"/>
      <c r="AM96" s="88">
        <f t="shared" si="24"/>
        <v>1</v>
      </c>
      <c r="AN96" s="89">
        <f t="shared" si="25"/>
        <v>0</v>
      </c>
    </row>
    <row r="97" spans="2:40" x14ac:dyDescent="0.2">
      <c r="B97" s="13">
        <v>82</v>
      </c>
      <c r="C97" s="345"/>
      <c r="D97" s="362"/>
      <c r="E97" s="345"/>
      <c r="F97" s="10" t="s">
        <v>230</v>
      </c>
      <c r="G97" s="23" t="s">
        <v>231</v>
      </c>
      <c r="H97" s="12" t="s">
        <v>10</v>
      </c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55"/>
      <c r="Y97" s="55"/>
      <c r="Z97" s="55"/>
      <c r="AA97" s="55"/>
      <c r="AB97" s="55"/>
      <c r="AC97" s="82"/>
      <c r="AD97" s="55"/>
      <c r="AE97" s="55"/>
      <c r="AF97" s="55"/>
      <c r="AG97" s="55"/>
      <c r="AH97" s="55"/>
      <c r="AI97" s="55"/>
      <c r="AJ97" s="55"/>
      <c r="AK97" s="55"/>
      <c r="AL97" s="55"/>
      <c r="AM97" s="88">
        <f t="shared" si="24"/>
        <v>1</v>
      </c>
      <c r="AN97" s="89">
        <f t="shared" si="25"/>
        <v>0</v>
      </c>
    </row>
    <row r="98" spans="2:40" x14ac:dyDescent="0.2">
      <c r="B98" s="13">
        <v>83</v>
      </c>
      <c r="C98" s="345"/>
      <c r="D98" s="362"/>
      <c r="E98" s="345"/>
      <c r="F98" s="10" t="s">
        <v>233</v>
      </c>
      <c r="G98" s="23" t="s">
        <v>228</v>
      </c>
      <c r="H98" s="12" t="s">
        <v>30</v>
      </c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55"/>
      <c r="Y98" s="55"/>
      <c r="Z98" s="55"/>
      <c r="AA98" s="55"/>
      <c r="AB98" s="55"/>
      <c r="AC98" s="82"/>
      <c r="AD98" s="55"/>
      <c r="AE98" s="55"/>
      <c r="AF98" s="55"/>
      <c r="AG98" s="55"/>
      <c r="AH98" s="55"/>
      <c r="AI98" s="55"/>
      <c r="AJ98" s="55"/>
      <c r="AK98" s="55"/>
      <c r="AL98" s="55"/>
      <c r="AM98" s="88">
        <f t="shared" si="24"/>
        <v>1</v>
      </c>
      <c r="AN98" s="89">
        <f t="shared" si="25"/>
        <v>0</v>
      </c>
    </row>
    <row r="99" spans="2:40" x14ac:dyDescent="0.2">
      <c r="B99" s="13">
        <v>84</v>
      </c>
      <c r="C99" s="345"/>
      <c r="D99" s="362"/>
      <c r="E99" s="345"/>
      <c r="F99" s="10" t="s">
        <v>234</v>
      </c>
      <c r="G99" s="23" t="s">
        <v>235</v>
      </c>
      <c r="H99" s="12" t="s">
        <v>30</v>
      </c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55"/>
      <c r="Y99" s="55"/>
      <c r="Z99" s="55"/>
      <c r="AA99" s="55"/>
      <c r="AB99" s="55"/>
      <c r="AC99" s="82"/>
      <c r="AD99" s="55"/>
      <c r="AE99" s="55"/>
      <c r="AF99" s="55"/>
      <c r="AG99" s="55"/>
      <c r="AH99" s="55"/>
      <c r="AI99" s="55"/>
      <c r="AJ99" s="55"/>
      <c r="AK99" s="55"/>
      <c r="AL99" s="55"/>
      <c r="AM99" s="88">
        <f t="shared" si="24"/>
        <v>1</v>
      </c>
      <c r="AN99" s="89">
        <f t="shared" si="25"/>
        <v>0</v>
      </c>
    </row>
    <row r="100" spans="2:40" x14ac:dyDescent="0.2">
      <c r="B100" s="13">
        <v>85</v>
      </c>
      <c r="C100" s="345"/>
      <c r="D100" s="362"/>
      <c r="E100" s="345"/>
      <c r="F100" s="10" t="s">
        <v>236</v>
      </c>
      <c r="G100" s="23" t="s">
        <v>237</v>
      </c>
      <c r="H100" s="12" t="s">
        <v>30</v>
      </c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55"/>
      <c r="Y100" s="55"/>
      <c r="Z100" s="55"/>
      <c r="AA100" s="55"/>
      <c r="AB100" s="55"/>
      <c r="AC100" s="82"/>
      <c r="AD100" s="55"/>
      <c r="AE100" s="55"/>
      <c r="AF100" s="55"/>
      <c r="AG100" s="55"/>
      <c r="AH100" s="55"/>
      <c r="AI100" s="55"/>
      <c r="AJ100" s="55"/>
      <c r="AK100" s="55"/>
      <c r="AL100" s="55"/>
      <c r="AM100" s="88">
        <f t="shared" si="24"/>
        <v>1</v>
      </c>
      <c r="AN100" s="89">
        <f t="shared" si="25"/>
        <v>0</v>
      </c>
    </row>
    <row r="101" spans="2:40" x14ac:dyDescent="0.2">
      <c r="B101" s="13">
        <v>86</v>
      </c>
      <c r="C101" s="345"/>
      <c r="D101" s="362"/>
      <c r="E101" s="345"/>
      <c r="F101" s="17" t="s">
        <v>238</v>
      </c>
      <c r="G101" s="23" t="s">
        <v>239</v>
      </c>
      <c r="H101" s="12" t="s">
        <v>30</v>
      </c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55"/>
      <c r="Y101" s="55"/>
      <c r="Z101" s="55"/>
      <c r="AA101" s="55"/>
      <c r="AB101" s="55"/>
      <c r="AC101" s="82"/>
      <c r="AD101" s="55"/>
      <c r="AE101" s="55"/>
      <c r="AF101" s="55"/>
      <c r="AG101" s="55"/>
      <c r="AH101" s="55"/>
      <c r="AI101" s="55"/>
      <c r="AJ101" s="55"/>
      <c r="AK101" s="55"/>
      <c r="AL101" s="55"/>
      <c r="AM101" s="88">
        <f t="shared" si="24"/>
        <v>1</v>
      </c>
      <c r="AN101" s="89">
        <f t="shared" si="25"/>
        <v>0</v>
      </c>
    </row>
    <row r="102" spans="2:40" x14ac:dyDescent="0.2">
      <c r="B102" s="13">
        <v>87</v>
      </c>
      <c r="C102" s="345"/>
      <c r="D102" s="362"/>
      <c r="E102" s="345"/>
      <c r="F102" s="10" t="s">
        <v>240</v>
      </c>
      <c r="G102" s="23" t="s">
        <v>241</v>
      </c>
      <c r="H102" s="12" t="s">
        <v>30</v>
      </c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55"/>
      <c r="Y102" s="55"/>
      <c r="Z102" s="55"/>
      <c r="AA102" s="55"/>
      <c r="AB102" s="55"/>
      <c r="AC102" s="82"/>
      <c r="AD102" s="55"/>
      <c r="AE102" s="55"/>
      <c r="AF102" s="55"/>
      <c r="AG102" s="55"/>
      <c r="AH102" s="55"/>
      <c r="AI102" s="55"/>
      <c r="AJ102" s="55"/>
      <c r="AK102" s="55"/>
      <c r="AL102" s="55"/>
      <c r="AM102" s="88">
        <f t="shared" si="24"/>
        <v>1</v>
      </c>
      <c r="AN102" s="89">
        <f t="shared" si="25"/>
        <v>0</v>
      </c>
    </row>
    <row r="103" spans="2:40" x14ac:dyDescent="0.2">
      <c r="B103" s="13">
        <v>88</v>
      </c>
      <c r="C103" s="345"/>
      <c r="D103" s="362"/>
      <c r="E103" s="345"/>
      <c r="F103" s="10" t="s">
        <v>242</v>
      </c>
      <c r="G103" s="23" t="s">
        <v>243</v>
      </c>
      <c r="H103" s="12" t="s">
        <v>30</v>
      </c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55"/>
      <c r="Y103" s="55"/>
      <c r="Z103" s="55"/>
      <c r="AA103" s="55"/>
      <c r="AB103" s="55"/>
      <c r="AC103" s="82"/>
      <c r="AD103" s="55"/>
      <c r="AE103" s="55"/>
      <c r="AF103" s="55"/>
      <c r="AG103" s="55"/>
      <c r="AH103" s="55"/>
      <c r="AI103" s="55"/>
      <c r="AJ103" s="55"/>
      <c r="AK103" s="55"/>
      <c r="AL103" s="55"/>
      <c r="AM103" s="88">
        <f t="shared" si="24"/>
        <v>1</v>
      </c>
      <c r="AN103" s="89">
        <f t="shared" si="25"/>
        <v>0</v>
      </c>
    </row>
    <row r="104" spans="2:40" x14ac:dyDescent="0.2">
      <c r="B104" s="13">
        <v>89</v>
      </c>
      <c r="C104" s="345"/>
      <c r="D104" s="362"/>
      <c r="E104" s="345"/>
      <c r="F104" s="17" t="s">
        <v>244</v>
      </c>
      <c r="G104" s="23" t="s">
        <v>245</v>
      </c>
      <c r="H104" s="12" t="s">
        <v>30</v>
      </c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55"/>
      <c r="Y104" s="55"/>
      <c r="Z104" s="55"/>
      <c r="AA104" s="55"/>
      <c r="AB104" s="55"/>
      <c r="AC104" s="82"/>
      <c r="AD104" s="55"/>
      <c r="AE104" s="55"/>
      <c r="AF104" s="55"/>
      <c r="AG104" s="55"/>
      <c r="AH104" s="55"/>
      <c r="AI104" s="55"/>
      <c r="AJ104" s="55"/>
      <c r="AK104" s="55"/>
      <c r="AL104" s="55"/>
      <c r="AM104" s="88">
        <f t="shared" si="24"/>
        <v>1</v>
      </c>
      <c r="AN104" s="89">
        <f t="shared" si="25"/>
        <v>0</v>
      </c>
    </row>
    <row r="105" spans="2:40" x14ac:dyDescent="0.2">
      <c r="B105" s="13">
        <v>90</v>
      </c>
      <c r="C105" s="345"/>
      <c r="D105" s="362"/>
      <c r="E105" s="345"/>
      <c r="F105" s="10" t="s">
        <v>246</v>
      </c>
      <c r="G105" s="23" t="s">
        <v>241</v>
      </c>
      <c r="H105" s="12" t="s">
        <v>30</v>
      </c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55"/>
      <c r="Y105" s="55"/>
      <c r="Z105" s="55"/>
      <c r="AA105" s="55"/>
      <c r="AB105" s="55"/>
      <c r="AC105" s="82"/>
      <c r="AD105" s="55"/>
      <c r="AE105" s="55"/>
      <c r="AF105" s="55"/>
      <c r="AG105" s="55"/>
      <c r="AH105" s="55"/>
      <c r="AI105" s="55"/>
      <c r="AJ105" s="55"/>
      <c r="AK105" s="55"/>
      <c r="AL105" s="55"/>
      <c r="AM105" s="88">
        <f t="shared" si="24"/>
        <v>1</v>
      </c>
      <c r="AN105" s="89">
        <f t="shared" si="25"/>
        <v>0</v>
      </c>
    </row>
    <row r="106" spans="2:40" x14ac:dyDescent="0.2">
      <c r="B106" s="13">
        <v>91</v>
      </c>
      <c r="C106" s="345"/>
      <c r="D106" s="362"/>
      <c r="E106" s="345"/>
      <c r="F106" s="10" t="s">
        <v>247</v>
      </c>
      <c r="G106" s="23" t="s">
        <v>248</v>
      </c>
      <c r="H106" s="12" t="s">
        <v>30</v>
      </c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55"/>
      <c r="Y106" s="55"/>
      <c r="Z106" s="55"/>
      <c r="AA106" s="55"/>
      <c r="AB106" s="55"/>
      <c r="AC106" s="82"/>
      <c r="AD106" s="55"/>
      <c r="AE106" s="55"/>
      <c r="AF106" s="55"/>
      <c r="AG106" s="55"/>
      <c r="AH106" s="55"/>
      <c r="AI106" s="55"/>
      <c r="AJ106" s="55"/>
      <c r="AK106" s="55"/>
      <c r="AL106" s="55"/>
      <c r="AM106" s="88">
        <f t="shared" si="24"/>
        <v>1</v>
      </c>
      <c r="AN106" s="89">
        <f t="shared" si="25"/>
        <v>0</v>
      </c>
    </row>
    <row r="107" spans="2:40" x14ac:dyDescent="0.2">
      <c r="B107" s="13">
        <v>92</v>
      </c>
      <c r="C107" s="345"/>
      <c r="D107" s="362"/>
      <c r="E107" s="345"/>
      <c r="F107" s="10" t="s">
        <v>249</v>
      </c>
      <c r="G107" s="23" t="s">
        <v>250</v>
      </c>
      <c r="H107" s="12" t="s">
        <v>30</v>
      </c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55"/>
      <c r="Y107" s="55"/>
      <c r="Z107" s="55"/>
      <c r="AA107" s="55"/>
      <c r="AB107" s="55"/>
      <c r="AC107" s="82"/>
      <c r="AD107" s="55"/>
      <c r="AE107" s="55"/>
      <c r="AF107" s="55"/>
      <c r="AG107" s="55"/>
      <c r="AH107" s="55"/>
      <c r="AI107" s="55"/>
      <c r="AJ107" s="55"/>
      <c r="AK107" s="55"/>
      <c r="AL107" s="55"/>
      <c r="AM107" s="88">
        <f t="shared" si="24"/>
        <v>1</v>
      </c>
      <c r="AN107" s="89">
        <f t="shared" si="25"/>
        <v>0</v>
      </c>
    </row>
    <row r="108" spans="2:40" x14ac:dyDescent="0.2">
      <c r="B108" s="13">
        <v>93</v>
      </c>
      <c r="C108" s="345"/>
      <c r="D108" s="362"/>
      <c r="E108" s="345"/>
      <c r="F108" s="10" t="s">
        <v>251</v>
      </c>
      <c r="G108" s="23" t="s">
        <v>252</v>
      </c>
      <c r="H108" s="12" t="s">
        <v>30</v>
      </c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55"/>
      <c r="Y108" s="55"/>
      <c r="Z108" s="55"/>
      <c r="AA108" s="55"/>
      <c r="AB108" s="55"/>
      <c r="AC108" s="82"/>
      <c r="AD108" s="55"/>
      <c r="AE108" s="55"/>
      <c r="AF108" s="55"/>
      <c r="AG108" s="55"/>
      <c r="AH108" s="55"/>
      <c r="AI108" s="55"/>
      <c r="AJ108" s="55"/>
      <c r="AK108" s="55"/>
      <c r="AL108" s="55"/>
      <c r="AM108" s="88">
        <f t="shared" si="24"/>
        <v>1</v>
      </c>
      <c r="AN108" s="89">
        <f t="shared" si="25"/>
        <v>0</v>
      </c>
    </row>
    <row r="109" spans="2:40" x14ac:dyDescent="0.2">
      <c r="B109" s="13">
        <v>94</v>
      </c>
      <c r="C109" s="345"/>
      <c r="D109" s="362"/>
      <c r="E109" s="345"/>
      <c r="F109" s="10" t="s">
        <v>253</v>
      </c>
      <c r="G109" s="23" t="s">
        <v>254</v>
      </c>
      <c r="H109" s="12" t="s">
        <v>30</v>
      </c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55"/>
      <c r="Y109" s="55"/>
      <c r="Z109" s="55"/>
      <c r="AA109" s="55"/>
      <c r="AB109" s="55"/>
      <c r="AC109" s="82"/>
      <c r="AD109" s="55"/>
      <c r="AE109" s="55"/>
      <c r="AF109" s="55"/>
      <c r="AG109" s="55"/>
      <c r="AH109" s="55"/>
      <c r="AI109" s="55"/>
      <c r="AJ109" s="55"/>
      <c r="AK109" s="55"/>
      <c r="AL109" s="55"/>
      <c r="AM109" s="88">
        <f t="shared" si="24"/>
        <v>1</v>
      </c>
      <c r="AN109" s="89">
        <f t="shared" si="25"/>
        <v>0</v>
      </c>
    </row>
    <row r="110" spans="2:40" x14ac:dyDescent="0.2">
      <c r="B110" s="13">
        <v>95</v>
      </c>
      <c r="C110" s="345"/>
      <c r="D110" s="362"/>
      <c r="E110" s="345"/>
      <c r="F110" s="10" t="s">
        <v>255</v>
      </c>
      <c r="G110" s="23" t="s">
        <v>256</v>
      </c>
      <c r="H110" s="12" t="s">
        <v>30</v>
      </c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55"/>
      <c r="Y110" s="55"/>
      <c r="Z110" s="55"/>
      <c r="AA110" s="55"/>
      <c r="AB110" s="55"/>
      <c r="AC110" s="82"/>
      <c r="AD110" s="55"/>
      <c r="AE110" s="55"/>
      <c r="AF110" s="55"/>
      <c r="AG110" s="55"/>
      <c r="AH110" s="55"/>
      <c r="AI110" s="55"/>
      <c r="AJ110" s="55"/>
      <c r="AK110" s="55"/>
      <c r="AL110" s="55"/>
      <c r="AM110" s="88">
        <f t="shared" si="24"/>
        <v>1</v>
      </c>
      <c r="AN110" s="89">
        <f t="shared" si="25"/>
        <v>0</v>
      </c>
    </row>
    <row r="111" spans="2:40" x14ac:dyDescent="0.2">
      <c r="B111" s="13">
        <v>96</v>
      </c>
      <c r="C111" s="345"/>
      <c r="D111" s="362"/>
      <c r="E111" s="345"/>
      <c r="F111" s="17" t="s">
        <v>257</v>
      </c>
      <c r="G111" s="23" t="s">
        <v>248</v>
      </c>
      <c r="H111" s="12" t="s">
        <v>30</v>
      </c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55"/>
      <c r="Y111" s="55"/>
      <c r="Z111" s="55"/>
      <c r="AA111" s="55"/>
      <c r="AB111" s="55"/>
      <c r="AC111" s="82"/>
      <c r="AD111" s="55"/>
      <c r="AE111" s="55"/>
      <c r="AF111" s="55"/>
      <c r="AG111" s="55"/>
      <c r="AH111" s="55"/>
      <c r="AI111" s="55"/>
      <c r="AJ111" s="55"/>
      <c r="AK111" s="55"/>
      <c r="AL111" s="55"/>
      <c r="AM111" s="88">
        <f t="shared" si="24"/>
        <v>1</v>
      </c>
      <c r="AN111" s="89">
        <f t="shared" si="25"/>
        <v>0</v>
      </c>
    </row>
    <row r="112" spans="2:40" x14ac:dyDescent="0.2">
      <c r="B112" s="13">
        <v>97</v>
      </c>
      <c r="C112" s="345"/>
      <c r="D112" s="362"/>
      <c r="E112" s="345"/>
      <c r="F112" s="17" t="s">
        <v>258</v>
      </c>
      <c r="G112" s="23" t="s">
        <v>259</v>
      </c>
      <c r="H112" s="12" t="s">
        <v>30</v>
      </c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55"/>
      <c r="Y112" s="55"/>
      <c r="Z112" s="55"/>
      <c r="AA112" s="55"/>
      <c r="AB112" s="55"/>
      <c r="AC112" s="82"/>
      <c r="AD112" s="55"/>
      <c r="AE112" s="55"/>
      <c r="AF112" s="55"/>
      <c r="AG112" s="55"/>
      <c r="AH112" s="55"/>
      <c r="AI112" s="55"/>
      <c r="AJ112" s="55"/>
      <c r="AK112" s="55"/>
      <c r="AL112" s="55"/>
      <c r="AM112" s="88">
        <f t="shared" si="24"/>
        <v>1</v>
      </c>
      <c r="AN112" s="89">
        <f t="shared" si="25"/>
        <v>0</v>
      </c>
    </row>
    <row r="113" spans="2:40" x14ac:dyDescent="0.2">
      <c r="B113" s="13">
        <v>98</v>
      </c>
      <c r="C113" s="345"/>
      <c r="D113" s="362"/>
      <c r="E113" s="345"/>
      <c r="F113" s="10" t="s">
        <v>260</v>
      </c>
      <c r="G113" s="23" t="s">
        <v>261</v>
      </c>
      <c r="H113" s="12" t="s">
        <v>30</v>
      </c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55"/>
      <c r="Y113" s="55"/>
      <c r="Z113" s="55"/>
      <c r="AA113" s="55"/>
      <c r="AB113" s="55"/>
      <c r="AC113" s="82"/>
      <c r="AD113" s="55"/>
      <c r="AE113" s="55"/>
      <c r="AF113" s="55"/>
      <c r="AG113" s="55"/>
      <c r="AH113" s="55"/>
      <c r="AI113" s="55"/>
      <c r="AJ113" s="55"/>
      <c r="AK113" s="55"/>
      <c r="AL113" s="55"/>
      <c r="AM113" s="88">
        <f t="shared" si="24"/>
        <v>1</v>
      </c>
      <c r="AN113" s="89">
        <f t="shared" si="25"/>
        <v>0</v>
      </c>
    </row>
    <row r="114" spans="2:40" ht="13.8" thickBot="1" x14ac:dyDescent="0.25">
      <c r="B114" s="13">
        <v>99</v>
      </c>
      <c r="C114" s="345"/>
      <c r="D114" s="362"/>
      <c r="E114" s="345"/>
      <c r="F114" s="33" t="s">
        <v>262</v>
      </c>
      <c r="G114" s="34" t="s">
        <v>263</v>
      </c>
      <c r="H114" s="12" t="s">
        <v>30</v>
      </c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55"/>
      <c r="Y114" s="55"/>
      <c r="Z114" s="55"/>
      <c r="AA114" s="55"/>
      <c r="AB114" s="55"/>
      <c r="AC114" s="82"/>
      <c r="AD114" s="55"/>
      <c r="AE114" s="55"/>
      <c r="AF114" s="55"/>
      <c r="AG114" s="55"/>
      <c r="AH114" s="55"/>
      <c r="AI114" s="55"/>
      <c r="AJ114" s="55"/>
      <c r="AK114" s="55"/>
      <c r="AL114" s="55"/>
      <c r="AM114" s="88">
        <f t="shared" si="24"/>
        <v>1</v>
      </c>
      <c r="AN114" s="89">
        <f t="shared" si="25"/>
        <v>0</v>
      </c>
    </row>
    <row r="115" spans="2:40" ht="13.8" thickBot="1" x14ac:dyDescent="0.25">
      <c r="B115" s="13"/>
      <c r="C115" s="345"/>
      <c r="D115" s="362"/>
      <c r="E115" s="345"/>
      <c r="F115" s="42" t="s">
        <v>337</v>
      </c>
      <c r="G115" s="43"/>
      <c r="H115" s="43"/>
      <c r="I115" s="56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>
        <f t="shared" ref="Y115:AL115" si="26">1-(COUNTIF(Y94:Y114,"☓"))/21</f>
        <v>1</v>
      </c>
      <c r="Z115" s="59">
        <f t="shared" si="26"/>
        <v>1</v>
      </c>
      <c r="AA115" s="59">
        <f t="shared" si="26"/>
        <v>1</v>
      </c>
      <c r="AB115" s="59">
        <f t="shared" si="26"/>
        <v>1</v>
      </c>
      <c r="AC115" s="59">
        <f t="shared" si="26"/>
        <v>1</v>
      </c>
      <c r="AD115" s="59">
        <f t="shared" si="26"/>
        <v>1</v>
      </c>
      <c r="AE115" s="59">
        <f t="shared" si="26"/>
        <v>1</v>
      </c>
      <c r="AF115" s="59">
        <f t="shared" si="26"/>
        <v>1</v>
      </c>
      <c r="AG115" s="59">
        <f t="shared" si="26"/>
        <v>1</v>
      </c>
      <c r="AH115" s="59">
        <f t="shared" si="26"/>
        <v>1</v>
      </c>
      <c r="AI115" s="59">
        <f t="shared" si="26"/>
        <v>1</v>
      </c>
      <c r="AJ115" s="59">
        <f t="shared" si="26"/>
        <v>1</v>
      </c>
      <c r="AK115" s="59">
        <f t="shared" si="26"/>
        <v>1</v>
      </c>
      <c r="AL115" s="59">
        <f t="shared" si="26"/>
        <v>1</v>
      </c>
      <c r="AM115" s="97" t="str">
        <f>IF(AN115=0,"100%",AVERAGE(AM94:AM114))</f>
        <v>100%</v>
      </c>
      <c r="AN115" s="93">
        <f>SUM(AN94:AN114)</f>
        <v>0</v>
      </c>
    </row>
    <row r="116" spans="2:40" ht="13.8" thickBot="1" x14ac:dyDescent="0.25">
      <c r="B116" s="52"/>
      <c r="C116" s="345"/>
      <c r="D116" s="362"/>
      <c r="E116" s="345"/>
      <c r="F116" s="46" t="s">
        <v>338</v>
      </c>
      <c r="G116" s="47"/>
      <c r="H116" s="47"/>
      <c r="I116" s="73">
        <f t="shared" ref="I116:AL116" si="27">AVERAGE(I115,I93,I76,I73,I70,I62,I59,I52,I40,I35,I11)</f>
        <v>1</v>
      </c>
      <c r="J116" s="72">
        <f t="shared" si="27"/>
        <v>1</v>
      </c>
      <c r="K116" s="72">
        <f t="shared" si="27"/>
        <v>1</v>
      </c>
      <c r="L116" s="72">
        <f t="shared" si="27"/>
        <v>1</v>
      </c>
      <c r="M116" s="72">
        <f t="shared" si="27"/>
        <v>1</v>
      </c>
      <c r="N116" s="72">
        <f t="shared" si="27"/>
        <v>1</v>
      </c>
      <c r="O116" s="72">
        <f t="shared" si="27"/>
        <v>1</v>
      </c>
      <c r="P116" s="72">
        <f t="shared" si="27"/>
        <v>1</v>
      </c>
      <c r="Q116" s="72">
        <f t="shared" si="27"/>
        <v>1</v>
      </c>
      <c r="R116" s="72">
        <f t="shared" si="27"/>
        <v>1</v>
      </c>
      <c r="S116" s="72">
        <f t="shared" si="27"/>
        <v>1</v>
      </c>
      <c r="T116" s="72">
        <f t="shared" si="27"/>
        <v>1</v>
      </c>
      <c r="U116" s="72">
        <f t="shared" si="27"/>
        <v>1</v>
      </c>
      <c r="V116" s="72">
        <f t="shared" si="27"/>
        <v>1</v>
      </c>
      <c r="W116" s="72">
        <f t="shared" si="27"/>
        <v>1</v>
      </c>
      <c r="X116" s="72">
        <f t="shared" si="27"/>
        <v>1</v>
      </c>
      <c r="Y116" s="72">
        <f t="shared" si="27"/>
        <v>1</v>
      </c>
      <c r="Z116" s="72">
        <f t="shared" si="27"/>
        <v>1</v>
      </c>
      <c r="AA116" s="72">
        <f t="shared" si="27"/>
        <v>1</v>
      </c>
      <c r="AB116" s="72">
        <f t="shared" si="27"/>
        <v>1</v>
      </c>
      <c r="AC116" s="72">
        <f t="shared" si="27"/>
        <v>1</v>
      </c>
      <c r="AD116" s="72">
        <f t="shared" si="27"/>
        <v>1</v>
      </c>
      <c r="AE116" s="72">
        <f t="shared" si="27"/>
        <v>1</v>
      </c>
      <c r="AF116" s="72">
        <f t="shared" si="27"/>
        <v>1</v>
      </c>
      <c r="AG116" s="72">
        <f t="shared" si="27"/>
        <v>1</v>
      </c>
      <c r="AH116" s="72">
        <f t="shared" si="27"/>
        <v>1</v>
      </c>
      <c r="AI116" s="72">
        <f t="shared" si="27"/>
        <v>1</v>
      </c>
      <c r="AJ116" s="72">
        <f t="shared" si="27"/>
        <v>1</v>
      </c>
      <c r="AK116" s="72">
        <f t="shared" si="27"/>
        <v>1</v>
      </c>
      <c r="AL116" s="72">
        <f t="shared" si="27"/>
        <v>1</v>
      </c>
      <c r="AM116" s="99">
        <f>1-AN116/2970</f>
        <v>1</v>
      </c>
      <c r="AN116" s="95">
        <f>AN115+AN93+AN76+AN73+AN70+AN62+AN59+AN52+AN40+AN35+AN23+AN11</f>
        <v>0</v>
      </c>
    </row>
    <row r="117" spans="2:40" x14ac:dyDescent="0.2">
      <c r="B117" s="37">
        <v>100</v>
      </c>
      <c r="C117" s="366" t="s">
        <v>264</v>
      </c>
      <c r="D117" s="366"/>
      <c r="E117" s="367"/>
      <c r="F117" s="36" t="s">
        <v>265</v>
      </c>
      <c r="G117" s="31" t="s">
        <v>266</v>
      </c>
      <c r="H117" s="9" t="s">
        <v>267</v>
      </c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55"/>
      <c r="AA117" s="55"/>
      <c r="AB117" s="55"/>
      <c r="AC117" s="65"/>
      <c r="AD117" s="55"/>
      <c r="AE117" s="55"/>
      <c r="AF117" s="55"/>
      <c r="AG117" s="55"/>
      <c r="AH117" s="55"/>
      <c r="AI117" s="55"/>
      <c r="AJ117" s="55"/>
      <c r="AK117" s="55"/>
      <c r="AL117" s="55"/>
      <c r="AM117" s="88">
        <f t="shared" ref="AM117:AM147" si="28">IF(COUNTA(I117:AL117)=0,1,1-COUNTIF(I117:AL117,"☓")/30)</f>
        <v>1</v>
      </c>
      <c r="AN117" s="89">
        <f t="shared" ref="AN117:AN147" si="29">COUNTA(I117:AL117)</f>
        <v>0</v>
      </c>
    </row>
    <row r="118" spans="2:40" x14ac:dyDescent="0.2">
      <c r="B118" s="37">
        <v>101</v>
      </c>
      <c r="C118" s="368"/>
      <c r="D118" s="368"/>
      <c r="E118" s="369"/>
      <c r="F118" s="32" t="s">
        <v>269</v>
      </c>
      <c r="G118" s="23" t="s">
        <v>270</v>
      </c>
      <c r="H118" s="12" t="s">
        <v>267</v>
      </c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55"/>
      <c r="AA118" s="55"/>
      <c r="AB118" s="82"/>
      <c r="AC118" s="82"/>
      <c r="AD118" s="55"/>
      <c r="AE118" s="55"/>
      <c r="AF118" s="55"/>
      <c r="AG118" s="55"/>
      <c r="AH118" s="55"/>
      <c r="AI118" s="55"/>
      <c r="AJ118" s="55"/>
      <c r="AK118" s="55"/>
      <c r="AL118" s="55"/>
      <c r="AM118" s="88">
        <f t="shared" si="28"/>
        <v>1</v>
      </c>
      <c r="AN118" s="89">
        <f t="shared" si="29"/>
        <v>0</v>
      </c>
    </row>
    <row r="119" spans="2:40" x14ac:dyDescent="0.2">
      <c r="B119" s="37">
        <v>102</v>
      </c>
      <c r="C119" s="368"/>
      <c r="D119" s="368"/>
      <c r="E119" s="369"/>
      <c r="F119" s="32" t="s">
        <v>271</v>
      </c>
      <c r="G119" s="23" t="s">
        <v>272</v>
      </c>
      <c r="H119" s="12" t="s">
        <v>90</v>
      </c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65"/>
      <c r="AA119" s="65"/>
      <c r="AB119" s="82"/>
      <c r="AC119" s="82"/>
      <c r="AD119" s="65"/>
      <c r="AE119" s="65"/>
      <c r="AF119" s="65"/>
      <c r="AG119" s="65"/>
      <c r="AH119" s="65"/>
      <c r="AI119" s="65"/>
      <c r="AJ119" s="65"/>
      <c r="AK119" s="65"/>
      <c r="AL119" s="55"/>
      <c r="AM119" s="88">
        <f t="shared" si="28"/>
        <v>1</v>
      </c>
      <c r="AN119" s="89">
        <f t="shared" si="29"/>
        <v>0</v>
      </c>
    </row>
    <row r="120" spans="2:40" x14ac:dyDescent="0.2">
      <c r="B120" s="37">
        <v>103</v>
      </c>
      <c r="C120" s="368"/>
      <c r="D120" s="368"/>
      <c r="E120" s="369"/>
      <c r="F120" s="32" t="s">
        <v>273</v>
      </c>
      <c r="G120" s="23" t="s">
        <v>274</v>
      </c>
      <c r="H120" s="12" t="s">
        <v>267</v>
      </c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65"/>
      <c r="AA120" s="65"/>
      <c r="AB120" s="82"/>
      <c r="AC120" s="82"/>
      <c r="AD120" s="65"/>
      <c r="AE120" s="65"/>
      <c r="AF120" s="65"/>
      <c r="AG120" s="65"/>
      <c r="AH120" s="65"/>
      <c r="AI120" s="65"/>
      <c r="AJ120" s="65"/>
      <c r="AK120" s="65"/>
      <c r="AL120" s="55"/>
      <c r="AM120" s="88">
        <f t="shared" si="28"/>
        <v>1</v>
      </c>
      <c r="AN120" s="89">
        <f t="shared" si="29"/>
        <v>0</v>
      </c>
    </row>
    <row r="121" spans="2:40" x14ac:dyDescent="0.2">
      <c r="B121" s="37">
        <v>104</v>
      </c>
      <c r="C121" s="368"/>
      <c r="D121" s="368"/>
      <c r="E121" s="369"/>
      <c r="F121" s="32" t="s">
        <v>276</v>
      </c>
      <c r="G121" s="23" t="s">
        <v>277</v>
      </c>
      <c r="H121" s="12" t="s">
        <v>267</v>
      </c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65"/>
      <c r="AA121" s="65"/>
      <c r="AB121" s="82"/>
      <c r="AC121" s="82"/>
      <c r="AD121" s="65"/>
      <c r="AE121" s="65"/>
      <c r="AF121" s="65"/>
      <c r="AG121" s="65"/>
      <c r="AH121" s="65"/>
      <c r="AI121" s="65"/>
      <c r="AJ121" s="65"/>
      <c r="AK121" s="65"/>
      <c r="AL121" s="55"/>
      <c r="AM121" s="88">
        <f t="shared" si="28"/>
        <v>1</v>
      </c>
      <c r="AN121" s="89">
        <f t="shared" si="29"/>
        <v>0</v>
      </c>
    </row>
    <row r="122" spans="2:40" x14ac:dyDescent="0.2">
      <c r="B122" s="37">
        <v>105</v>
      </c>
      <c r="C122" s="368"/>
      <c r="D122" s="368"/>
      <c r="E122" s="369"/>
      <c r="F122" s="32" t="s">
        <v>278</v>
      </c>
      <c r="G122" s="23" t="s">
        <v>279</v>
      </c>
      <c r="H122" s="12" t="s">
        <v>267</v>
      </c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65"/>
      <c r="AA122" s="65"/>
      <c r="AB122" s="82"/>
      <c r="AC122" s="82"/>
      <c r="AD122" s="65"/>
      <c r="AE122" s="65"/>
      <c r="AF122" s="65"/>
      <c r="AG122" s="65"/>
      <c r="AH122" s="65"/>
      <c r="AI122" s="65"/>
      <c r="AJ122" s="65"/>
      <c r="AK122" s="65"/>
      <c r="AL122" s="55"/>
      <c r="AM122" s="88">
        <f t="shared" si="28"/>
        <v>1</v>
      </c>
      <c r="AN122" s="89">
        <f t="shared" si="29"/>
        <v>0</v>
      </c>
    </row>
    <row r="123" spans="2:40" x14ac:dyDescent="0.2">
      <c r="B123" s="37">
        <v>106</v>
      </c>
      <c r="C123" s="368"/>
      <c r="D123" s="368"/>
      <c r="E123" s="369"/>
      <c r="F123" s="32" t="s">
        <v>280</v>
      </c>
      <c r="G123" s="23" t="s">
        <v>281</v>
      </c>
      <c r="H123" s="12" t="s">
        <v>267</v>
      </c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65"/>
      <c r="AA123" s="65"/>
      <c r="AB123" s="82"/>
      <c r="AC123" s="82"/>
      <c r="AD123" s="65"/>
      <c r="AE123" s="65"/>
      <c r="AF123" s="65"/>
      <c r="AG123" s="65"/>
      <c r="AH123" s="65"/>
      <c r="AI123" s="65"/>
      <c r="AJ123" s="65"/>
      <c r="AK123" s="65"/>
      <c r="AL123" s="55"/>
      <c r="AM123" s="88">
        <f t="shared" si="28"/>
        <v>1</v>
      </c>
      <c r="AN123" s="89">
        <f t="shared" si="29"/>
        <v>0</v>
      </c>
    </row>
    <row r="124" spans="2:40" x14ac:dyDescent="0.2">
      <c r="B124" s="37">
        <v>107</v>
      </c>
      <c r="C124" s="368"/>
      <c r="D124" s="368"/>
      <c r="E124" s="369"/>
      <c r="F124" s="32" t="s">
        <v>282</v>
      </c>
      <c r="G124" s="23" t="s">
        <v>283</v>
      </c>
      <c r="H124" s="12" t="s">
        <v>284</v>
      </c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65"/>
      <c r="AA124" s="65"/>
      <c r="AB124" s="82"/>
      <c r="AC124" s="82"/>
      <c r="AD124" s="65"/>
      <c r="AE124" s="65"/>
      <c r="AF124" s="65"/>
      <c r="AG124" s="65"/>
      <c r="AH124" s="65"/>
      <c r="AI124" s="65"/>
      <c r="AJ124" s="65"/>
      <c r="AK124" s="65"/>
      <c r="AL124" s="55"/>
      <c r="AM124" s="88">
        <f t="shared" si="28"/>
        <v>1</v>
      </c>
      <c r="AN124" s="89">
        <f t="shared" si="29"/>
        <v>0</v>
      </c>
    </row>
    <row r="125" spans="2:40" x14ac:dyDescent="0.2">
      <c r="B125" s="37">
        <v>108</v>
      </c>
      <c r="C125" s="368"/>
      <c r="D125" s="368"/>
      <c r="E125" s="369"/>
      <c r="F125" s="32" t="s">
        <v>285</v>
      </c>
      <c r="G125" s="23" t="s">
        <v>286</v>
      </c>
      <c r="H125" s="12" t="s">
        <v>284</v>
      </c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65"/>
      <c r="AA125" s="65"/>
      <c r="AB125" s="82"/>
      <c r="AC125" s="82"/>
      <c r="AD125" s="65"/>
      <c r="AE125" s="65"/>
      <c r="AF125" s="65"/>
      <c r="AG125" s="65"/>
      <c r="AH125" s="65"/>
      <c r="AI125" s="65"/>
      <c r="AJ125" s="65"/>
      <c r="AK125" s="65"/>
      <c r="AL125" s="55"/>
      <c r="AM125" s="88">
        <f t="shared" si="28"/>
        <v>1</v>
      </c>
      <c r="AN125" s="89">
        <f t="shared" si="29"/>
        <v>0</v>
      </c>
    </row>
    <row r="126" spans="2:40" x14ac:dyDescent="0.2">
      <c r="B126" s="37">
        <v>109</v>
      </c>
      <c r="C126" s="368"/>
      <c r="D126" s="368"/>
      <c r="E126" s="369"/>
      <c r="F126" s="32" t="s">
        <v>287</v>
      </c>
      <c r="G126" s="23" t="s">
        <v>288</v>
      </c>
      <c r="H126" s="12" t="s">
        <v>284</v>
      </c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65"/>
      <c r="AA126" s="65"/>
      <c r="AB126" s="82"/>
      <c r="AC126" s="82"/>
      <c r="AD126" s="65"/>
      <c r="AE126" s="65"/>
      <c r="AF126" s="65"/>
      <c r="AG126" s="65"/>
      <c r="AH126" s="65"/>
      <c r="AI126" s="65"/>
      <c r="AJ126" s="65"/>
      <c r="AK126" s="65"/>
      <c r="AL126" s="55"/>
      <c r="AM126" s="88">
        <f t="shared" si="28"/>
        <v>1</v>
      </c>
      <c r="AN126" s="89">
        <f t="shared" si="29"/>
        <v>0</v>
      </c>
    </row>
    <row r="127" spans="2:40" x14ac:dyDescent="0.2">
      <c r="B127" s="37">
        <v>110</v>
      </c>
      <c r="C127" s="368"/>
      <c r="D127" s="368"/>
      <c r="E127" s="369"/>
      <c r="F127" s="32" t="s">
        <v>289</v>
      </c>
      <c r="G127" s="23" t="s">
        <v>290</v>
      </c>
      <c r="H127" s="12" t="s">
        <v>284</v>
      </c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65"/>
      <c r="AA127" s="65"/>
      <c r="AB127" s="82"/>
      <c r="AC127" s="82"/>
      <c r="AD127" s="65"/>
      <c r="AE127" s="65"/>
      <c r="AF127" s="65"/>
      <c r="AG127" s="65"/>
      <c r="AH127" s="65"/>
      <c r="AI127" s="65"/>
      <c r="AJ127" s="65"/>
      <c r="AK127" s="65"/>
      <c r="AL127" s="55"/>
      <c r="AM127" s="88">
        <f t="shared" si="28"/>
        <v>1</v>
      </c>
      <c r="AN127" s="89">
        <f t="shared" si="29"/>
        <v>0</v>
      </c>
    </row>
    <row r="128" spans="2:40" x14ac:dyDescent="0.2">
      <c r="B128" s="37">
        <v>111</v>
      </c>
      <c r="C128" s="368"/>
      <c r="D128" s="368"/>
      <c r="E128" s="369"/>
      <c r="F128" s="32" t="s">
        <v>291</v>
      </c>
      <c r="G128" s="23" t="s">
        <v>292</v>
      </c>
      <c r="H128" s="12" t="s">
        <v>90</v>
      </c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65"/>
      <c r="AA128" s="65"/>
      <c r="AB128" s="82"/>
      <c r="AC128" s="82"/>
      <c r="AD128" s="65"/>
      <c r="AE128" s="65"/>
      <c r="AF128" s="65"/>
      <c r="AG128" s="65"/>
      <c r="AH128" s="65"/>
      <c r="AI128" s="65"/>
      <c r="AJ128" s="65"/>
      <c r="AK128" s="65"/>
      <c r="AL128" s="55"/>
      <c r="AM128" s="88">
        <f t="shared" si="28"/>
        <v>1</v>
      </c>
      <c r="AN128" s="89">
        <f t="shared" si="29"/>
        <v>0</v>
      </c>
    </row>
    <row r="129" spans="2:40" x14ac:dyDescent="0.2">
      <c r="B129" s="37">
        <v>112</v>
      </c>
      <c r="C129" s="368"/>
      <c r="D129" s="368"/>
      <c r="E129" s="369"/>
      <c r="F129" s="32" t="s">
        <v>293</v>
      </c>
      <c r="G129" s="23" t="s">
        <v>294</v>
      </c>
      <c r="H129" s="12" t="s">
        <v>267</v>
      </c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65"/>
      <c r="AA129" s="65"/>
      <c r="AB129" s="82"/>
      <c r="AC129" s="82"/>
      <c r="AD129" s="65"/>
      <c r="AE129" s="65"/>
      <c r="AF129" s="65"/>
      <c r="AG129" s="65"/>
      <c r="AH129" s="65"/>
      <c r="AI129" s="65"/>
      <c r="AJ129" s="65"/>
      <c r="AK129" s="65"/>
      <c r="AL129" s="55"/>
      <c r="AM129" s="88">
        <f t="shared" si="28"/>
        <v>1</v>
      </c>
      <c r="AN129" s="89">
        <f t="shared" si="29"/>
        <v>0</v>
      </c>
    </row>
    <row r="130" spans="2:40" x14ac:dyDescent="0.2">
      <c r="B130" s="37">
        <v>113</v>
      </c>
      <c r="C130" s="368"/>
      <c r="D130" s="368"/>
      <c r="E130" s="369"/>
      <c r="F130" s="32" t="s">
        <v>296</v>
      </c>
      <c r="G130" s="23" t="s">
        <v>297</v>
      </c>
      <c r="H130" s="12" t="s">
        <v>267</v>
      </c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65"/>
      <c r="AA130" s="65"/>
      <c r="AB130" s="82"/>
      <c r="AC130" s="82"/>
      <c r="AD130" s="65"/>
      <c r="AE130" s="65"/>
      <c r="AF130" s="65"/>
      <c r="AG130" s="65"/>
      <c r="AH130" s="65"/>
      <c r="AI130" s="65"/>
      <c r="AJ130" s="65"/>
      <c r="AK130" s="65"/>
      <c r="AL130" s="55"/>
      <c r="AM130" s="88">
        <f t="shared" si="28"/>
        <v>1</v>
      </c>
      <c r="AN130" s="89">
        <f t="shared" si="29"/>
        <v>0</v>
      </c>
    </row>
    <row r="131" spans="2:40" x14ac:dyDescent="0.2">
      <c r="B131" s="37">
        <v>114</v>
      </c>
      <c r="C131" s="368"/>
      <c r="D131" s="368"/>
      <c r="E131" s="369"/>
      <c r="F131" s="32" t="s">
        <v>298</v>
      </c>
      <c r="G131" s="23" t="s">
        <v>299</v>
      </c>
      <c r="H131" s="12" t="s">
        <v>267</v>
      </c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65"/>
      <c r="AA131" s="65"/>
      <c r="AB131" s="82"/>
      <c r="AC131" s="82"/>
      <c r="AD131" s="65"/>
      <c r="AE131" s="65"/>
      <c r="AF131" s="65"/>
      <c r="AG131" s="65"/>
      <c r="AH131" s="65"/>
      <c r="AI131" s="65"/>
      <c r="AJ131" s="65"/>
      <c r="AK131" s="65"/>
      <c r="AL131" s="55"/>
      <c r="AM131" s="88">
        <f t="shared" si="28"/>
        <v>1</v>
      </c>
      <c r="AN131" s="89">
        <f t="shared" si="29"/>
        <v>0</v>
      </c>
    </row>
    <row r="132" spans="2:40" x14ac:dyDescent="0.2">
      <c r="B132" s="37">
        <v>115</v>
      </c>
      <c r="C132" s="368"/>
      <c r="D132" s="368"/>
      <c r="E132" s="369"/>
      <c r="F132" s="32" t="s">
        <v>300</v>
      </c>
      <c r="G132" s="23" t="s">
        <v>301</v>
      </c>
      <c r="H132" s="12" t="s">
        <v>267</v>
      </c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65"/>
      <c r="AA132" s="65"/>
      <c r="AB132" s="82"/>
      <c r="AC132" s="82"/>
      <c r="AD132" s="65"/>
      <c r="AE132" s="65"/>
      <c r="AF132" s="65"/>
      <c r="AG132" s="65"/>
      <c r="AH132" s="65"/>
      <c r="AI132" s="65"/>
      <c r="AJ132" s="65"/>
      <c r="AK132" s="65"/>
      <c r="AL132" s="55"/>
      <c r="AM132" s="88">
        <f t="shared" si="28"/>
        <v>1</v>
      </c>
      <c r="AN132" s="89">
        <f t="shared" si="29"/>
        <v>0</v>
      </c>
    </row>
    <row r="133" spans="2:40" x14ac:dyDescent="0.2">
      <c r="B133" s="37">
        <v>116</v>
      </c>
      <c r="C133" s="368"/>
      <c r="D133" s="368"/>
      <c r="E133" s="369"/>
      <c r="F133" s="32" t="s">
        <v>302</v>
      </c>
      <c r="G133" s="23" t="s">
        <v>303</v>
      </c>
      <c r="H133" s="12" t="s">
        <v>90</v>
      </c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65"/>
      <c r="AA133" s="65"/>
      <c r="AB133" s="82"/>
      <c r="AC133" s="82"/>
      <c r="AD133" s="65"/>
      <c r="AE133" s="65"/>
      <c r="AF133" s="65"/>
      <c r="AG133" s="65"/>
      <c r="AH133" s="65"/>
      <c r="AI133" s="65"/>
      <c r="AJ133" s="65"/>
      <c r="AK133" s="65"/>
      <c r="AL133" s="55"/>
      <c r="AM133" s="88">
        <f t="shared" si="28"/>
        <v>1</v>
      </c>
      <c r="AN133" s="89">
        <f t="shared" si="29"/>
        <v>0</v>
      </c>
    </row>
    <row r="134" spans="2:40" x14ac:dyDescent="0.2">
      <c r="B134" s="37">
        <v>117</v>
      </c>
      <c r="C134" s="368"/>
      <c r="D134" s="368"/>
      <c r="E134" s="369"/>
      <c r="F134" s="32" t="s">
        <v>304</v>
      </c>
      <c r="G134" s="23" t="s">
        <v>305</v>
      </c>
      <c r="H134" s="12" t="s">
        <v>90</v>
      </c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65"/>
      <c r="AA134" s="65"/>
      <c r="AB134" s="82"/>
      <c r="AC134" s="82"/>
      <c r="AD134" s="65"/>
      <c r="AE134" s="65"/>
      <c r="AF134" s="65"/>
      <c r="AG134" s="65"/>
      <c r="AH134" s="65"/>
      <c r="AI134" s="65"/>
      <c r="AJ134" s="65"/>
      <c r="AK134" s="65"/>
      <c r="AL134" s="55"/>
      <c r="AM134" s="88">
        <f t="shared" si="28"/>
        <v>1</v>
      </c>
      <c r="AN134" s="89">
        <f t="shared" si="29"/>
        <v>0</v>
      </c>
    </row>
    <row r="135" spans="2:40" x14ac:dyDescent="0.2">
      <c r="B135" s="37">
        <v>118</v>
      </c>
      <c r="C135" s="368"/>
      <c r="D135" s="368"/>
      <c r="E135" s="369"/>
      <c r="F135" s="32" t="s">
        <v>307</v>
      </c>
      <c r="G135" s="23" t="s">
        <v>308</v>
      </c>
      <c r="H135" s="12" t="s">
        <v>90</v>
      </c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65"/>
      <c r="AA135" s="65"/>
      <c r="AB135" s="82"/>
      <c r="AC135" s="82"/>
      <c r="AD135" s="65"/>
      <c r="AE135" s="65"/>
      <c r="AF135" s="65"/>
      <c r="AG135" s="65"/>
      <c r="AH135" s="65"/>
      <c r="AI135" s="65"/>
      <c r="AJ135" s="65"/>
      <c r="AK135" s="65"/>
      <c r="AL135" s="55"/>
      <c r="AM135" s="88">
        <f t="shared" si="28"/>
        <v>1</v>
      </c>
      <c r="AN135" s="89">
        <f t="shared" si="29"/>
        <v>0</v>
      </c>
    </row>
    <row r="136" spans="2:40" x14ac:dyDescent="0.2">
      <c r="B136" s="37">
        <v>119</v>
      </c>
      <c r="C136" s="368"/>
      <c r="D136" s="368"/>
      <c r="E136" s="369"/>
      <c r="F136" s="32" t="s">
        <v>309</v>
      </c>
      <c r="G136" s="23" t="s">
        <v>310</v>
      </c>
      <c r="H136" s="12" t="s">
        <v>61</v>
      </c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65"/>
      <c r="AA136" s="65"/>
      <c r="AB136" s="82"/>
      <c r="AC136" s="82"/>
      <c r="AD136" s="65"/>
      <c r="AE136" s="65"/>
      <c r="AF136" s="65"/>
      <c r="AG136" s="65"/>
      <c r="AH136" s="65"/>
      <c r="AI136" s="65"/>
      <c r="AJ136" s="65"/>
      <c r="AK136" s="65"/>
      <c r="AL136" s="55"/>
      <c r="AM136" s="88">
        <f t="shared" si="28"/>
        <v>1</v>
      </c>
      <c r="AN136" s="89">
        <f t="shared" si="29"/>
        <v>0</v>
      </c>
    </row>
    <row r="137" spans="2:40" x14ac:dyDescent="0.2">
      <c r="B137" s="37">
        <v>120</v>
      </c>
      <c r="C137" s="368"/>
      <c r="D137" s="368"/>
      <c r="E137" s="369"/>
      <c r="F137" s="32" t="s">
        <v>311</v>
      </c>
      <c r="G137" s="23" t="s">
        <v>310</v>
      </c>
      <c r="H137" s="12" t="s">
        <v>61</v>
      </c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65"/>
      <c r="AA137" s="65"/>
      <c r="AB137" s="82"/>
      <c r="AC137" s="82"/>
      <c r="AD137" s="65"/>
      <c r="AE137" s="65"/>
      <c r="AF137" s="65"/>
      <c r="AG137" s="65"/>
      <c r="AH137" s="65"/>
      <c r="AI137" s="65"/>
      <c r="AJ137" s="65"/>
      <c r="AK137" s="65"/>
      <c r="AL137" s="55"/>
      <c r="AM137" s="88">
        <f t="shared" si="28"/>
        <v>1</v>
      </c>
      <c r="AN137" s="89">
        <f t="shared" si="29"/>
        <v>0</v>
      </c>
    </row>
    <row r="138" spans="2:40" x14ac:dyDescent="0.2">
      <c r="B138" s="37">
        <v>121</v>
      </c>
      <c r="C138" s="368"/>
      <c r="D138" s="368"/>
      <c r="E138" s="369"/>
      <c r="F138" s="32" t="s">
        <v>314</v>
      </c>
      <c r="G138" s="23" t="s">
        <v>315</v>
      </c>
      <c r="H138" s="12" t="s">
        <v>267</v>
      </c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65"/>
      <c r="AA138" s="65"/>
      <c r="AB138" s="82"/>
      <c r="AC138" s="82"/>
      <c r="AD138" s="65"/>
      <c r="AE138" s="65"/>
      <c r="AF138" s="65"/>
      <c r="AG138" s="65"/>
      <c r="AH138" s="65"/>
      <c r="AI138" s="65"/>
      <c r="AJ138" s="65"/>
      <c r="AK138" s="65"/>
      <c r="AL138" s="55"/>
      <c r="AM138" s="88">
        <f t="shared" si="28"/>
        <v>1</v>
      </c>
      <c r="AN138" s="89">
        <f t="shared" si="29"/>
        <v>0</v>
      </c>
    </row>
    <row r="139" spans="2:40" x14ac:dyDescent="0.2">
      <c r="B139" s="37">
        <v>122</v>
      </c>
      <c r="C139" s="368"/>
      <c r="D139" s="368"/>
      <c r="E139" s="369"/>
      <c r="F139" s="32" t="s">
        <v>317</v>
      </c>
      <c r="G139" s="23" t="s">
        <v>318</v>
      </c>
      <c r="H139" s="12" t="s">
        <v>90</v>
      </c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65"/>
      <c r="AA139" s="65"/>
      <c r="AB139" s="82"/>
      <c r="AC139" s="82"/>
      <c r="AD139" s="65"/>
      <c r="AE139" s="65"/>
      <c r="AF139" s="65"/>
      <c r="AG139" s="65"/>
      <c r="AH139" s="65"/>
      <c r="AI139" s="65"/>
      <c r="AJ139" s="65"/>
      <c r="AK139" s="65"/>
      <c r="AL139" s="55"/>
      <c r="AM139" s="88">
        <f t="shared" si="28"/>
        <v>1</v>
      </c>
      <c r="AN139" s="89">
        <f t="shared" si="29"/>
        <v>0</v>
      </c>
    </row>
    <row r="140" spans="2:40" x14ac:dyDescent="0.2">
      <c r="B140" s="37">
        <v>123</v>
      </c>
      <c r="C140" s="368"/>
      <c r="D140" s="368"/>
      <c r="E140" s="369"/>
      <c r="F140" s="32" t="s">
        <v>320</v>
      </c>
      <c r="G140" s="23" t="s">
        <v>321</v>
      </c>
      <c r="H140" s="12" t="s">
        <v>90</v>
      </c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65"/>
      <c r="AA140" s="65"/>
      <c r="AB140" s="82"/>
      <c r="AC140" s="82"/>
      <c r="AD140" s="65"/>
      <c r="AE140" s="65"/>
      <c r="AF140" s="65"/>
      <c r="AG140" s="65"/>
      <c r="AH140" s="65"/>
      <c r="AI140" s="65"/>
      <c r="AJ140" s="65"/>
      <c r="AK140" s="65"/>
      <c r="AL140" s="55"/>
      <c r="AM140" s="88">
        <f t="shared" si="28"/>
        <v>1</v>
      </c>
      <c r="AN140" s="89">
        <f t="shared" si="29"/>
        <v>0</v>
      </c>
    </row>
    <row r="141" spans="2:40" x14ac:dyDescent="0.2">
      <c r="B141" s="37">
        <v>124</v>
      </c>
      <c r="C141" s="368"/>
      <c r="D141" s="368"/>
      <c r="E141" s="369"/>
      <c r="F141" s="32" t="s">
        <v>322</v>
      </c>
      <c r="G141" s="23" t="s">
        <v>321</v>
      </c>
      <c r="H141" s="12" t="s">
        <v>324</v>
      </c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65"/>
      <c r="AA141" s="65"/>
      <c r="AB141" s="82"/>
      <c r="AC141" s="82"/>
      <c r="AD141" s="65"/>
      <c r="AE141" s="65"/>
      <c r="AF141" s="65"/>
      <c r="AG141" s="65"/>
      <c r="AH141" s="65"/>
      <c r="AI141" s="65"/>
      <c r="AJ141" s="65"/>
      <c r="AK141" s="65"/>
      <c r="AL141" s="55"/>
      <c r="AM141" s="88">
        <f t="shared" si="28"/>
        <v>1</v>
      </c>
      <c r="AN141" s="89">
        <f t="shared" si="29"/>
        <v>0</v>
      </c>
    </row>
    <row r="142" spans="2:40" x14ac:dyDescent="0.2">
      <c r="B142" s="37">
        <v>125</v>
      </c>
      <c r="C142" s="368"/>
      <c r="D142" s="368"/>
      <c r="E142" s="369"/>
      <c r="F142" s="32" t="s">
        <v>325</v>
      </c>
      <c r="G142" s="23" t="s">
        <v>326</v>
      </c>
      <c r="H142" s="12" t="s">
        <v>324</v>
      </c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65"/>
      <c r="AA142" s="65"/>
      <c r="AB142" s="82"/>
      <c r="AC142" s="82"/>
      <c r="AD142" s="65"/>
      <c r="AE142" s="65"/>
      <c r="AF142" s="65"/>
      <c r="AG142" s="65"/>
      <c r="AH142" s="65"/>
      <c r="AI142" s="65"/>
      <c r="AJ142" s="65"/>
      <c r="AK142" s="65"/>
      <c r="AL142" s="55"/>
      <c r="AM142" s="88">
        <f t="shared" si="28"/>
        <v>1</v>
      </c>
      <c r="AN142" s="89">
        <f t="shared" si="29"/>
        <v>0</v>
      </c>
    </row>
    <row r="143" spans="2:40" x14ac:dyDescent="0.2">
      <c r="B143" s="37">
        <v>126</v>
      </c>
      <c r="C143" s="368"/>
      <c r="D143" s="368"/>
      <c r="E143" s="369"/>
      <c r="F143" s="32" t="s">
        <v>327</v>
      </c>
      <c r="G143" s="23" t="s">
        <v>326</v>
      </c>
      <c r="H143" s="12" t="s">
        <v>324</v>
      </c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65"/>
      <c r="AA143" s="65"/>
      <c r="AB143" s="82"/>
      <c r="AC143" s="82"/>
      <c r="AD143" s="65"/>
      <c r="AE143" s="65"/>
      <c r="AF143" s="65"/>
      <c r="AG143" s="65"/>
      <c r="AH143" s="65"/>
      <c r="AI143" s="65"/>
      <c r="AJ143" s="65"/>
      <c r="AK143" s="65"/>
      <c r="AL143" s="55"/>
      <c r="AM143" s="88">
        <f t="shared" si="28"/>
        <v>1</v>
      </c>
      <c r="AN143" s="89">
        <f t="shared" si="29"/>
        <v>0</v>
      </c>
    </row>
    <row r="144" spans="2:40" x14ac:dyDescent="0.2">
      <c r="B144" s="37">
        <v>127</v>
      </c>
      <c r="C144" s="368"/>
      <c r="D144" s="368"/>
      <c r="E144" s="369"/>
      <c r="F144" s="32" t="s">
        <v>328</v>
      </c>
      <c r="G144" s="23" t="s">
        <v>329</v>
      </c>
      <c r="H144" s="12" t="s">
        <v>324</v>
      </c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65"/>
      <c r="AA144" s="65"/>
      <c r="AB144" s="82"/>
      <c r="AC144" s="82"/>
      <c r="AD144" s="65"/>
      <c r="AE144" s="65"/>
      <c r="AF144" s="65"/>
      <c r="AG144" s="65"/>
      <c r="AH144" s="65"/>
      <c r="AI144" s="65"/>
      <c r="AJ144" s="65"/>
      <c r="AK144" s="65"/>
      <c r="AL144" s="55"/>
      <c r="AM144" s="88">
        <f t="shared" si="28"/>
        <v>1</v>
      </c>
      <c r="AN144" s="89">
        <f t="shared" si="29"/>
        <v>0</v>
      </c>
    </row>
    <row r="145" spans="2:40" x14ac:dyDescent="0.2">
      <c r="B145" s="37">
        <v>128</v>
      </c>
      <c r="C145" s="368"/>
      <c r="D145" s="368"/>
      <c r="E145" s="369"/>
      <c r="F145" s="32" t="s">
        <v>330</v>
      </c>
      <c r="G145" s="23" t="s">
        <v>331</v>
      </c>
      <c r="H145" s="12" t="s">
        <v>267</v>
      </c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65"/>
      <c r="AA145" s="65"/>
      <c r="AB145" s="82"/>
      <c r="AC145" s="82"/>
      <c r="AD145" s="65"/>
      <c r="AE145" s="65"/>
      <c r="AF145" s="65"/>
      <c r="AG145" s="65"/>
      <c r="AH145" s="65"/>
      <c r="AI145" s="65"/>
      <c r="AJ145" s="65"/>
      <c r="AK145" s="65"/>
      <c r="AL145" s="55"/>
      <c r="AM145" s="88">
        <f t="shared" si="28"/>
        <v>1</v>
      </c>
      <c r="AN145" s="89">
        <f t="shared" si="29"/>
        <v>0</v>
      </c>
    </row>
    <row r="146" spans="2:40" x14ac:dyDescent="0.2">
      <c r="B146" s="37">
        <v>129</v>
      </c>
      <c r="C146" s="368"/>
      <c r="D146" s="368"/>
      <c r="E146" s="369"/>
      <c r="F146" s="32" t="s">
        <v>333</v>
      </c>
      <c r="G146" s="23" t="s">
        <v>334</v>
      </c>
      <c r="H146" s="12" t="s">
        <v>90</v>
      </c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55"/>
      <c r="AA146" s="55"/>
      <c r="AB146" s="55"/>
      <c r="AC146" s="65"/>
      <c r="AD146" s="55"/>
      <c r="AE146" s="55"/>
      <c r="AF146" s="55"/>
      <c r="AG146" s="55"/>
      <c r="AH146" s="55"/>
      <c r="AI146" s="55"/>
      <c r="AJ146" s="55"/>
      <c r="AK146" s="55"/>
      <c r="AL146" s="55"/>
      <c r="AM146" s="88">
        <f t="shared" si="28"/>
        <v>1</v>
      </c>
      <c r="AN146" s="89">
        <f t="shared" si="29"/>
        <v>0</v>
      </c>
    </row>
    <row r="147" spans="2:40" ht="13.8" thickBot="1" x14ac:dyDescent="0.25">
      <c r="B147" s="38">
        <v>130</v>
      </c>
      <c r="C147" s="368"/>
      <c r="D147" s="368"/>
      <c r="E147" s="369"/>
      <c r="F147" s="39" t="s">
        <v>335</v>
      </c>
      <c r="G147" s="25" t="s">
        <v>331</v>
      </c>
      <c r="H147" s="16" t="s">
        <v>90</v>
      </c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88">
        <f t="shared" si="28"/>
        <v>1</v>
      </c>
      <c r="AN147" s="89">
        <f t="shared" si="29"/>
        <v>0</v>
      </c>
    </row>
    <row r="148" spans="2:40" ht="13.8" thickBot="1" x14ac:dyDescent="0.25">
      <c r="C148" s="363"/>
      <c r="D148" s="370"/>
      <c r="E148" s="371"/>
      <c r="F148" s="42" t="s">
        <v>339</v>
      </c>
      <c r="G148" s="43"/>
      <c r="H148" s="44">
        <f>COUNTA(H117:H147)</f>
        <v>31</v>
      </c>
      <c r="I148" s="74">
        <f>1-(COUNTIF(I117:I147,"☓"))/31</f>
        <v>1</v>
      </c>
      <c r="J148" s="74">
        <f t="shared" ref="J148:AL148" si="30">1-(COUNTIF(J117:J147,"☓"))/31</f>
        <v>1</v>
      </c>
      <c r="K148" s="74">
        <f t="shared" si="30"/>
        <v>1</v>
      </c>
      <c r="L148" s="74">
        <f t="shared" si="30"/>
        <v>1</v>
      </c>
      <c r="M148" s="74">
        <f t="shared" si="30"/>
        <v>1</v>
      </c>
      <c r="N148" s="74">
        <f t="shared" si="30"/>
        <v>1</v>
      </c>
      <c r="O148" s="74">
        <f t="shared" si="30"/>
        <v>1</v>
      </c>
      <c r="P148" s="74">
        <f t="shared" si="30"/>
        <v>1</v>
      </c>
      <c r="Q148" s="74">
        <f t="shared" si="30"/>
        <v>1</v>
      </c>
      <c r="R148" s="74">
        <f t="shared" si="30"/>
        <v>1</v>
      </c>
      <c r="S148" s="74">
        <f t="shared" si="30"/>
        <v>1</v>
      </c>
      <c r="T148" s="74">
        <f t="shared" si="30"/>
        <v>1</v>
      </c>
      <c r="U148" s="74">
        <f t="shared" si="30"/>
        <v>1</v>
      </c>
      <c r="V148" s="74">
        <f t="shared" si="30"/>
        <v>1</v>
      </c>
      <c r="W148" s="74">
        <f t="shared" si="30"/>
        <v>1</v>
      </c>
      <c r="X148" s="74">
        <f t="shared" si="30"/>
        <v>1</v>
      </c>
      <c r="Y148" s="74">
        <f t="shared" si="30"/>
        <v>1</v>
      </c>
      <c r="Z148" s="74">
        <f t="shared" si="30"/>
        <v>1</v>
      </c>
      <c r="AA148" s="74">
        <f t="shared" si="30"/>
        <v>1</v>
      </c>
      <c r="AB148" s="74">
        <f t="shared" si="30"/>
        <v>1</v>
      </c>
      <c r="AC148" s="74">
        <f t="shared" si="30"/>
        <v>1</v>
      </c>
      <c r="AD148" s="74">
        <f t="shared" si="30"/>
        <v>1</v>
      </c>
      <c r="AE148" s="74">
        <f t="shared" si="30"/>
        <v>1</v>
      </c>
      <c r="AF148" s="74">
        <f t="shared" si="30"/>
        <v>1</v>
      </c>
      <c r="AG148" s="74">
        <f t="shared" si="30"/>
        <v>1</v>
      </c>
      <c r="AH148" s="74">
        <f t="shared" si="30"/>
        <v>1</v>
      </c>
      <c r="AI148" s="74">
        <f t="shared" si="30"/>
        <v>1</v>
      </c>
      <c r="AJ148" s="74">
        <f t="shared" si="30"/>
        <v>1</v>
      </c>
      <c r="AK148" s="74">
        <f t="shared" si="30"/>
        <v>1</v>
      </c>
      <c r="AL148" s="74">
        <f t="shared" si="30"/>
        <v>1</v>
      </c>
      <c r="AM148" s="97" t="str">
        <f>IF(AN148=0,"100%",AVERAGE(AM117:AM147))</f>
        <v>100%</v>
      </c>
      <c r="AN148" s="93">
        <f>SUM(AN117:AN147)</f>
        <v>0</v>
      </c>
    </row>
    <row r="149" spans="2:40" ht="30.6" thickBot="1" x14ac:dyDescent="0.25">
      <c r="F149" s="49" t="s">
        <v>340</v>
      </c>
      <c r="G149" s="50"/>
      <c r="H149" s="50"/>
      <c r="I149" s="75">
        <f>AVERAGE(I116,I148)</f>
        <v>1</v>
      </c>
      <c r="J149" s="76">
        <f t="shared" ref="J149:AL149" si="31">AVERAGE(J116,J148)</f>
        <v>1</v>
      </c>
      <c r="K149" s="76">
        <f t="shared" si="31"/>
        <v>1</v>
      </c>
      <c r="L149" s="76">
        <f t="shared" si="31"/>
        <v>1</v>
      </c>
      <c r="M149" s="76">
        <f t="shared" si="31"/>
        <v>1</v>
      </c>
      <c r="N149" s="76">
        <f t="shared" si="31"/>
        <v>1</v>
      </c>
      <c r="O149" s="76">
        <f t="shared" si="31"/>
        <v>1</v>
      </c>
      <c r="P149" s="76">
        <f t="shared" si="31"/>
        <v>1</v>
      </c>
      <c r="Q149" s="76">
        <f t="shared" si="31"/>
        <v>1</v>
      </c>
      <c r="R149" s="76">
        <f t="shared" si="31"/>
        <v>1</v>
      </c>
      <c r="S149" s="76">
        <f t="shared" si="31"/>
        <v>1</v>
      </c>
      <c r="T149" s="76">
        <f t="shared" si="31"/>
        <v>1</v>
      </c>
      <c r="U149" s="76">
        <f t="shared" si="31"/>
        <v>1</v>
      </c>
      <c r="V149" s="76">
        <f t="shared" si="31"/>
        <v>1</v>
      </c>
      <c r="W149" s="76">
        <f t="shared" si="31"/>
        <v>1</v>
      </c>
      <c r="X149" s="76">
        <f t="shared" si="31"/>
        <v>1</v>
      </c>
      <c r="Y149" s="76">
        <f t="shared" si="31"/>
        <v>1</v>
      </c>
      <c r="Z149" s="76">
        <f t="shared" si="31"/>
        <v>1</v>
      </c>
      <c r="AA149" s="76">
        <f t="shared" si="31"/>
        <v>1</v>
      </c>
      <c r="AB149" s="76">
        <f t="shared" si="31"/>
        <v>1</v>
      </c>
      <c r="AC149" s="76">
        <f t="shared" si="31"/>
        <v>1</v>
      </c>
      <c r="AD149" s="76">
        <f t="shared" si="31"/>
        <v>1</v>
      </c>
      <c r="AE149" s="76">
        <f t="shared" si="31"/>
        <v>1</v>
      </c>
      <c r="AF149" s="76">
        <f t="shared" si="31"/>
        <v>1</v>
      </c>
      <c r="AG149" s="76">
        <f t="shared" si="31"/>
        <v>1</v>
      </c>
      <c r="AH149" s="76">
        <f t="shared" si="31"/>
        <v>1</v>
      </c>
      <c r="AI149" s="76">
        <f t="shared" si="31"/>
        <v>1</v>
      </c>
      <c r="AJ149" s="76">
        <f t="shared" si="31"/>
        <v>1</v>
      </c>
      <c r="AK149" s="76">
        <f t="shared" si="31"/>
        <v>1</v>
      </c>
      <c r="AL149" s="76">
        <f t="shared" si="31"/>
        <v>1</v>
      </c>
      <c r="AM149" s="127">
        <f>1-(AN149/3900)</f>
        <v>1</v>
      </c>
      <c r="AN149" s="128">
        <f>SUM(AN116+AN148)</f>
        <v>0</v>
      </c>
    </row>
    <row r="154" spans="2:40" x14ac:dyDescent="0.2">
      <c r="AM154">
        <v>30</v>
      </c>
    </row>
    <row r="155" spans="2:40" x14ac:dyDescent="0.2">
      <c r="AM155">
        <v>130</v>
      </c>
    </row>
    <row r="156" spans="2:40" x14ac:dyDescent="0.2">
      <c r="AM156">
        <f>AM154*AM155</f>
        <v>3900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L2"/>
    <mergeCell ref="AM2:AM4"/>
    <mergeCell ref="AN2:AN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2462" priority="1" stopIfTrue="1" operator="equal">
      <formula>"☓"</formula>
    </cfRule>
    <cfRule type="containsText" dxfId="2461" priority="2" stopIfTrue="1" operator="containsText" text="☓">
      <formula>NOT(ISERROR(SEARCH("☓",H4)))</formula>
    </cfRule>
  </conditionalFormatting>
  <conditionalFormatting sqref="I71">
    <cfRule type="containsText" dxfId="2460" priority="4" stopIfTrue="1" operator="containsText" text="☓">
      <formula>NOT(ISERROR(SEARCH("☓",I71)))</formula>
    </cfRule>
  </conditionalFormatting>
  <conditionalFormatting sqref="I5:W10">
    <cfRule type="cellIs" dxfId="2459" priority="120" stopIfTrue="1" operator="greaterThan">
      <formula>0</formula>
    </cfRule>
    <cfRule type="cellIs" dxfId="2458" priority="119" stopIfTrue="1" operator="equal">
      <formula>"☓"</formula>
    </cfRule>
    <cfRule type="containsText" dxfId="2457" priority="118" stopIfTrue="1" operator="containsText" text="☓">
      <formula>NOT(ISERROR(SEARCH("☓",I5)))</formula>
    </cfRule>
    <cfRule type="cellIs" dxfId="2456" priority="117" stopIfTrue="1" operator="equal">
      <formula>"☓"</formula>
    </cfRule>
    <cfRule type="cellIs" dxfId="2455" priority="116" stopIfTrue="1" operator="greaterThan">
      <formula>0</formula>
    </cfRule>
    <cfRule type="cellIs" dxfId="2454" priority="115" stopIfTrue="1" operator="equal">
      <formula>"☓"</formula>
    </cfRule>
  </conditionalFormatting>
  <conditionalFormatting sqref="I12:W22">
    <cfRule type="cellIs" dxfId="2453" priority="108" stopIfTrue="1" operator="greaterThan">
      <formula>0</formula>
    </cfRule>
    <cfRule type="cellIs" dxfId="2452" priority="107" stopIfTrue="1" operator="equal">
      <formula>"☓"</formula>
    </cfRule>
    <cfRule type="containsText" dxfId="2451" priority="114" stopIfTrue="1" operator="containsText" text="☓">
      <formula>NOT(ISERROR(SEARCH("☓",I12)))</formula>
    </cfRule>
    <cfRule type="cellIs" dxfId="2450" priority="113" stopIfTrue="1" operator="equal">
      <formula>"☓"</formula>
    </cfRule>
    <cfRule type="cellIs" dxfId="2449" priority="112" stopIfTrue="1" operator="greaterThan">
      <formula>0</formula>
    </cfRule>
    <cfRule type="cellIs" dxfId="2448" priority="111" stopIfTrue="1" operator="equal">
      <formula>"☓"</formula>
    </cfRule>
    <cfRule type="containsText" dxfId="2447" priority="110" stopIfTrue="1" operator="containsText" text="☓">
      <formula>NOT(ISERROR(SEARCH("☓",I12)))</formula>
    </cfRule>
    <cfRule type="cellIs" dxfId="2446" priority="109" stopIfTrue="1" operator="equal">
      <formula>"☓"</formula>
    </cfRule>
  </conditionalFormatting>
  <conditionalFormatting sqref="I24:W34">
    <cfRule type="cellIs" dxfId="2445" priority="100" stopIfTrue="1" operator="greaterThan">
      <formula>0</formula>
    </cfRule>
    <cfRule type="cellIs" dxfId="2444" priority="99" stopIfTrue="1" operator="equal">
      <formula>"☓"</formula>
    </cfRule>
    <cfRule type="containsText" dxfId="2443" priority="106" stopIfTrue="1" operator="containsText" text="☓">
      <formula>NOT(ISERROR(SEARCH("☓",I24)))</formula>
    </cfRule>
    <cfRule type="cellIs" dxfId="2442" priority="105" stopIfTrue="1" operator="equal">
      <formula>"☓"</formula>
    </cfRule>
    <cfRule type="cellIs" dxfId="2441" priority="104" stopIfTrue="1" operator="greaterThan">
      <formula>0</formula>
    </cfRule>
    <cfRule type="cellIs" dxfId="2440" priority="103" stopIfTrue="1" operator="equal">
      <formula>"☓"</formula>
    </cfRule>
    <cfRule type="containsText" dxfId="2439" priority="102" stopIfTrue="1" operator="containsText" text="☓">
      <formula>NOT(ISERROR(SEARCH("☓",I24)))</formula>
    </cfRule>
    <cfRule type="cellIs" dxfId="2438" priority="101" stopIfTrue="1" operator="equal">
      <formula>"☓"</formula>
    </cfRule>
  </conditionalFormatting>
  <conditionalFormatting sqref="I36:W39">
    <cfRule type="cellIs" dxfId="2437" priority="91" stopIfTrue="1" operator="equal">
      <formula>"☓"</formula>
    </cfRule>
    <cfRule type="cellIs" dxfId="2436" priority="96" stopIfTrue="1" operator="greaterThan">
      <formula>0</formula>
    </cfRule>
    <cfRule type="cellIs" dxfId="2435" priority="92" stopIfTrue="1" operator="greaterThan">
      <formula>0</formula>
    </cfRule>
    <cfRule type="containsText" dxfId="2434" priority="94" stopIfTrue="1" operator="containsText" text="☓">
      <formula>NOT(ISERROR(SEARCH("☓",I36)))</formula>
    </cfRule>
    <cfRule type="cellIs" dxfId="2433" priority="93" stopIfTrue="1" operator="equal">
      <formula>"☓"</formula>
    </cfRule>
    <cfRule type="cellIs" dxfId="2432" priority="95" stopIfTrue="1" operator="equal">
      <formula>"☓"</formula>
    </cfRule>
  </conditionalFormatting>
  <conditionalFormatting sqref="I41:W51">
    <cfRule type="cellIs" dxfId="2431" priority="83" stopIfTrue="1" operator="equal">
      <formula>"☓"</formula>
    </cfRule>
    <cfRule type="cellIs" dxfId="2430" priority="84" stopIfTrue="1" operator="greaterThan">
      <formula>0</formula>
    </cfRule>
    <cfRule type="cellIs" dxfId="2429" priority="85" stopIfTrue="1" operator="equal">
      <formula>"☓"</formula>
    </cfRule>
    <cfRule type="containsText" dxfId="2428" priority="86" stopIfTrue="1" operator="containsText" text="☓">
      <formula>NOT(ISERROR(SEARCH("☓",I41)))</formula>
    </cfRule>
    <cfRule type="cellIs" dxfId="2427" priority="87" stopIfTrue="1" operator="equal">
      <formula>"☓"</formula>
    </cfRule>
    <cfRule type="cellIs" dxfId="2426" priority="88" stopIfTrue="1" operator="greaterThan">
      <formula>0</formula>
    </cfRule>
  </conditionalFormatting>
  <conditionalFormatting sqref="I53:W58">
    <cfRule type="containsText" dxfId="2425" priority="82" stopIfTrue="1" operator="containsText" text="☓">
      <formula>NOT(ISERROR(SEARCH("☓",I53)))</formula>
    </cfRule>
    <cfRule type="cellIs" dxfId="2424" priority="77" stopIfTrue="1" operator="equal">
      <formula>"☓"</formula>
    </cfRule>
    <cfRule type="containsText" dxfId="2423" priority="78" stopIfTrue="1" operator="containsText" text="☓">
      <formula>NOT(ISERROR(SEARCH("☓",I53)))</formula>
    </cfRule>
    <cfRule type="cellIs" dxfId="2422" priority="75" stopIfTrue="1" operator="equal">
      <formula>"☓"</formula>
    </cfRule>
    <cfRule type="cellIs" dxfId="2421" priority="76" stopIfTrue="1" operator="greaterThan">
      <formula>0</formula>
    </cfRule>
    <cfRule type="cellIs" dxfId="2420" priority="81" stopIfTrue="1" operator="equal">
      <formula>"☓"</formula>
    </cfRule>
    <cfRule type="cellIs" dxfId="2419" priority="80" stopIfTrue="1" operator="greaterThan">
      <formula>0</formula>
    </cfRule>
    <cfRule type="cellIs" dxfId="2418" priority="79" stopIfTrue="1" operator="equal">
      <formula>"☓"</formula>
    </cfRule>
  </conditionalFormatting>
  <conditionalFormatting sqref="I60:W61">
    <cfRule type="cellIs" dxfId="2417" priority="72" stopIfTrue="1" operator="greaterThan">
      <formula>0</formula>
    </cfRule>
    <cfRule type="containsText" dxfId="2416" priority="70" stopIfTrue="1" operator="containsText" text="☓">
      <formula>NOT(ISERROR(SEARCH("☓",I60)))</formula>
    </cfRule>
    <cfRule type="cellIs" dxfId="2415" priority="71" stopIfTrue="1" operator="equal">
      <formula>"☓"</formula>
    </cfRule>
    <cfRule type="containsText" dxfId="2414" priority="74" stopIfTrue="1" operator="containsText" text="☓">
      <formula>NOT(ISERROR(SEARCH("☓",I60)))</formula>
    </cfRule>
    <cfRule type="cellIs" dxfId="2413" priority="69" stopIfTrue="1" operator="equal">
      <formula>"☓"</formula>
    </cfRule>
    <cfRule type="cellIs" dxfId="2412" priority="67" stopIfTrue="1" operator="equal">
      <formula>"☓"</formula>
    </cfRule>
    <cfRule type="cellIs" dxfId="2411" priority="68" stopIfTrue="1" operator="greaterThan">
      <formula>0</formula>
    </cfRule>
  </conditionalFormatting>
  <conditionalFormatting sqref="I63:W69">
    <cfRule type="containsText" dxfId="2410" priority="62" stopIfTrue="1" operator="containsText" text="☓">
      <formula>NOT(ISERROR(SEARCH("☓",I63)))</formula>
    </cfRule>
    <cfRule type="cellIs" dxfId="2409" priority="63" stopIfTrue="1" operator="equal">
      <formula>"☓"</formula>
    </cfRule>
    <cfRule type="cellIs" dxfId="2408" priority="59" stopIfTrue="1" operator="equal">
      <formula>"☓"</formula>
    </cfRule>
    <cfRule type="containsText" dxfId="2407" priority="66" stopIfTrue="1" operator="containsText" text="☓">
      <formula>NOT(ISERROR(SEARCH("☓",I63)))</formula>
    </cfRule>
    <cfRule type="cellIs" dxfId="2406" priority="60" stopIfTrue="1" operator="greaterThan">
      <formula>0</formula>
    </cfRule>
    <cfRule type="cellIs" dxfId="2405" priority="64" stopIfTrue="1" operator="greaterThan">
      <formula>0</formula>
    </cfRule>
    <cfRule type="cellIs" dxfId="2404" priority="61" stopIfTrue="1" operator="equal">
      <formula>"☓"</formula>
    </cfRule>
  </conditionalFormatting>
  <conditionalFormatting sqref="I71:W72">
    <cfRule type="cellIs" dxfId="2403" priority="3" stopIfTrue="1" operator="equal">
      <formula>"☓"</formula>
    </cfRule>
  </conditionalFormatting>
  <conditionalFormatting sqref="I77:W77">
    <cfRule type="cellIs" dxfId="2402" priority="12" stopIfTrue="1" operator="greaterThan">
      <formula>0</formula>
    </cfRule>
    <cfRule type="cellIs" dxfId="2401" priority="11" stopIfTrue="1" operator="equal">
      <formula>"☓"</formula>
    </cfRule>
    <cfRule type="containsText" dxfId="2400" priority="14" stopIfTrue="1" operator="containsText" text="☓">
      <formula>NOT(ISERROR(SEARCH("☓",I77)))</formula>
    </cfRule>
    <cfRule type="containsText" dxfId="2399" priority="18" stopIfTrue="1" operator="containsText" text="☓">
      <formula>NOT(ISERROR(SEARCH("☓",I77)))</formula>
    </cfRule>
    <cfRule type="cellIs" dxfId="2398" priority="16" stopIfTrue="1" operator="greaterThan">
      <formula>0</formula>
    </cfRule>
    <cfRule type="cellIs" dxfId="2397" priority="15" stopIfTrue="1" operator="equal">
      <formula>"☓"</formula>
    </cfRule>
    <cfRule type="cellIs" dxfId="2396" priority="13" stopIfTrue="1" operator="equal">
      <formula>"☓"</formula>
    </cfRule>
  </conditionalFormatting>
  <conditionalFormatting sqref="I78:W92">
    <cfRule type="containsText" dxfId="2395" priority="38" stopIfTrue="1" operator="containsText" text="☓">
      <formula>NOT(ISERROR(SEARCH("☓",I78)))</formula>
    </cfRule>
    <cfRule type="cellIs" dxfId="2394" priority="36" stopIfTrue="1" operator="greaterThan">
      <formula>0</formula>
    </cfRule>
    <cfRule type="cellIs" dxfId="2393" priority="37" stopIfTrue="1" operator="equal">
      <formula>"☓"</formula>
    </cfRule>
    <cfRule type="cellIs" dxfId="2392" priority="39" stopIfTrue="1" operator="equal">
      <formula>"☓"</formula>
    </cfRule>
    <cfRule type="cellIs" dxfId="2391" priority="40" stopIfTrue="1" operator="greaterThan">
      <formula>0</formula>
    </cfRule>
    <cfRule type="cellIs" dxfId="2390" priority="41" stopIfTrue="1" operator="equal">
      <formula>"☓"</formula>
    </cfRule>
    <cfRule type="containsText" dxfId="2389" priority="42" stopIfTrue="1" operator="containsText" text="☓">
      <formula>NOT(ISERROR(SEARCH("☓",I78)))</formula>
    </cfRule>
  </conditionalFormatting>
  <conditionalFormatting sqref="I94:W114">
    <cfRule type="containsText" dxfId="2388" priority="34" stopIfTrue="1" operator="containsText" text="☓">
      <formula>NOT(ISERROR(SEARCH("☓",I94)))</formula>
    </cfRule>
    <cfRule type="cellIs" dxfId="2387" priority="33" stopIfTrue="1" operator="equal">
      <formula>"☓"</formula>
    </cfRule>
    <cfRule type="cellIs" dxfId="2386" priority="32" stopIfTrue="1" operator="greaterThan">
      <formula>0</formula>
    </cfRule>
    <cfRule type="cellIs" dxfId="2385" priority="31" stopIfTrue="1" operator="equal">
      <formula>"☓"</formula>
    </cfRule>
    <cfRule type="containsText" dxfId="2384" priority="30" stopIfTrue="1" operator="containsText" text="☓">
      <formula>NOT(ISERROR(SEARCH("☓",I94)))</formula>
    </cfRule>
    <cfRule type="cellIs" dxfId="2383" priority="29" stopIfTrue="1" operator="equal">
      <formula>"☓"</formula>
    </cfRule>
    <cfRule type="cellIs" dxfId="2382" priority="28" stopIfTrue="1" operator="greaterThan">
      <formula>0</formula>
    </cfRule>
    <cfRule type="cellIs" dxfId="2381" priority="27" stopIfTrue="1" operator="equal">
      <formula>"☓"</formula>
    </cfRule>
  </conditionalFormatting>
  <conditionalFormatting sqref="I117:W147">
    <cfRule type="cellIs" dxfId="2380" priority="20" stopIfTrue="1" operator="greaterThan">
      <formula>0</formula>
    </cfRule>
    <cfRule type="cellIs" dxfId="2379" priority="24" stopIfTrue="1" operator="greaterThan">
      <formula>0</formula>
    </cfRule>
    <cfRule type="cellIs" dxfId="2378" priority="23" stopIfTrue="1" operator="equal">
      <formula>"☓"</formula>
    </cfRule>
    <cfRule type="containsText" dxfId="2377" priority="22" stopIfTrue="1" operator="containsText" text="☓">
      <formula>NOT(ISERROR(SEARCH("☓",I117)))</formula>
    </cfRule>
    <cfRule type="cellIs" dxfId="2376" priority="21" stopIfTrue="1" operator="equal">
      <formula>"☓"</formula>
    </cfRule>
    <cfRule type="cellIs" dxfId="2375" priority="19" stopIfTrue="1" operator="equal">
      <formula>"☓"</formula>
    </cfRule>
    <cfRule type="containsText" dxfId="2374" priority="26" stopIfTrue="1" operator="containsText" text="☓">
      <formula>NOT(ISERROR(SEARCH("☓",I117)))</formula>
    </cfRule>
  </conditionalFormatting>
  <conditionalFormatting sqref="I41:X51">
    <cfRule type="cellIs" dxfId="2373" priority="89" stopIfTrue="1" operator="equal">
      <formula>"☓"</formula>
    </cfRule>
    <cfRule type="containsText" dxfId="2372" priority="90" stopIfTrue="1" operator="containsText" text="☓">
      <formula>NOT(ISERROR(SEARCH("☓",I41)))</formula>
    </cfRule>
  </conditionalFormatting>
  <conditionalFormatting sqref="I63:X69">
    <cfRule type="cellIs" dxfId="2371" priority="65" stopIfTrue="1" operator="equal">
      <formula>"☓"</formula>
    </cfRule>
  </conditionalFormatting>
  <conditionalFormatting sqref="I60:Y61">
    <cfRule type="cellIs" dxfId="2370" priority="73" stopIfTrue="1" operator="equal">
      <formula>"☓"</formula>
    </cfRule>
  </conditionalFormatting>
  <conditionalFormatting sqref="I117:Y147">
    <cfRule type="cellIs" dxfId="2369" priority="25" stopIfTrue="1" operator="equal">
      <formula>"☓"</formula>
    </cfRule>
  </conditionalFormatting>
  <conditionalFormatting sqref="I36:Z39">
    <cfRule type="cellIs" dxfId="2368" priority="97" stopIfTrue="1" operator="equal">
      <formula>"☓"</formula>
    </cfRule>
    <cfRule type="containsText" dxfId="2367" priority="98" stopIfTrue="1" operator="containsText" text="☓">
      <formula>NOT(ISERROR(SEARCH("☓",I36)))</formula>
    </cfRule>
  </conditionalFormatting>
  <conditionalFormatting sqref="I77:AE92">
    <cfRule type="cellIs" dxfId="2366" priority="17" stopIfTrue="1" operator="equal">
      <formula>"☓"</formula>
    </cfRule>
  </conditionalFormatting>
  <conditionalFormatting sqref="I5:AL10">
    <cfRule type="containsText" dxfId="2365" priority="122" stopIfTrue="1" operator="containsText" text="☓">
      <formula>NOT(ISERROR(SEARCH("☓",I5)))</formula>
    </cfRule>
    <cfRule type="cellIs" dxfId="2364" priority="121" stopIfTrue="1" operator="equal">
      <formula>"☓"</formula>
    </cfRule>
  </conditionalFormatting>
  <conditionalFormatting sqref="J71:W71 I72:W72">
    <cfRule type="cellIs" dxfId="2363" priority="52" stopIfTrue="1" operator="greaterThan">
      <formula>0</formula>
    </cfRule>
    <cfRule type="containsText" dxfId="2362" priority="58" stopIfTrue="1" operator="containsText" text="☓">
      <formula>NOT(ISERROR(SEARCH("☓",I71)))</formula>
    </cfRule>
    <cfRule type="cellIs" dxfId="2361" priority="57" stopIfTrue="1" operator="equal">
      <formula>"☓"</formula>
    </cfRule>
    <cfRule type="cellIs" dxfId="2360" priority="56" stopIfTrue="1" operator="greaterThan">
      <formula>0</formula>
    </cfRule>
    <cfRule type="cellIs" dxfId="2359" priority="55" stopIfTrue="1" operator="equal">
      <formula>"☓"</formula>
    </cfRule>
    <cfRule type="containsText" dxfId="2358" priority="54" stopIfTrue="1" operator="containsText" text="☓">
      <formula>NOT(ISERROR(SEARCH("☓",I71)))</formula>
    </cfRule>
    <cfRule type="cellIs" dxfId="2357" priority="53" stopIfTrue="1" operator="equal">
      <formula>"☓"</formula>
    </cfRule>
  </conditionalFormatting>
  <conditionalFormatting sqref="J74:W74 I75:W75">
    <cfRule type="cellIs" dxfId="2356" priority="48" stopIfTrue="1" operator="greaterThan">
      <formula>0</formula>
    </cfRule>
    <cfRule type="cellIs" dxfId="2355" priority="47" stopIfTrue="1" operator="equal">
      <formula>"☓"</formula>
    </cfRule>
    <cfRule type="containsText" dxfId="2354" priority="46" stopIfTrue="1" operator="containsText" text="☓">
      <formula>NOT(ISERROR(SEARCH("☓",I74)))</formula>
    </cfRule>
    <cfRule type="cellIs" dxfId="2353" priority="45" stopIfTrue="1" operator="equal">
      <formula>"☓"</formula>
    </cfRule>
    <cfRule type="cellIs" dxfId="2352" priority="43" stopIfTrue="1" operator="equal">
      <formula>"☓"</formula>
    </cfRule>
    <cfRule type="cellIs" dxfId="2351" priority="44" stopIfTrue="1" operator="greaterThan">
      <formula>0</formula>
    </cfRule>
  </conditionalFormatting>
  <conditionalFormatting sqref="J74:AC74 I75:X75">
    <cfRule type="cellIs" dxfId="2350" priority="49" stopIfTrue="1" operator="equal">
      <formula>"☓"</formula>
    </cfRule>
    <cfRule type="containsText" dxfId="2349" priority="50" stopIfTrue="1" operator="containsText" text="☓">
      <formula>NOT(ISERROR(SEARCH("☓",I74)))</formula>
    </cfRule>
  </conditionalFormatting>
  <conditionalFormatting sqref="X13:X21">
    <cfRule type="containsText" dxfId="2348" priority="306" stopIfTrue="1" operator="containsText" text="☓">
      <formula>NOT(ISERROR(SEARCH("☓",X13)))</formula>
    </cfRule>
    <cfRule type="cellIs" dxfId="2347" priority="305" stopIfTrue="1" operator="equal">
      <formula>"☓"</formula>
    </cfRule>
  </conditionalFormatting>
  <conditionalFormatting sqref="X24:X30 X31:AC31 X32:X34">
    <cfRule type="cellIs" dxfId="2346" priority="248" stopIfTrue="1" operator="greaterThan">
      <formula>0</formula>
    </cfRule>
    <cfRule type="cellIs" dxfId="2345" priority="247" stopIfTrue="1" operator="equal">
      <formula>"☓"</formula>
    </cfRule>
    <cfRule type="containsText" dxfId="2344" priority="246" stopIfTrue="1" operator="containsText" text="☓">
      <formula>NOT(ISERROR(SEARCH("☓",X24)))</formula>
    </cfRule>
    <cfRule type="cellIs" dxfId="2343" priority="245" stopIfTrue="1" operator="equal">
      <formula>"☓"</formula>
    </cfRule>
  </conditionalFormatting>
  <conditionalFormatting sqref="X24:X30 X31:AH31 X32:X34">
    <cfRule type="containsText" dxfId="2342" priority="250" stopIfTrue="1" operator="containsText" text="☓">
      <formula>NOT(ISERROR(SEARCH("☓",X24)))</formula>
    </cfRule>
    <cfRule type="cellIs" dxfId="2341" priority="249" stopIfTrue="1" operator="equal">
      <formula>"☓"</formula>
    </cfRule>
  </conditionalFormatting>
  <conditionalFormatting sqref="X63:X69">
    <cfRule type="containsText" dxfId="2340" priority="174" stopIfTrue="1" operator="containsText" text="☓">
      <formula>NOT(ISERROR(SEARCH("☓",X63)))</formula>
    </cfRule>
    <cfRule type="cellIs" dxfId="2339" priority="172" stopIfTrue="1" operator="greaterThan">
      <formula>0</formula>
    </cfRule>
    <cfRule type="cellIs" dxfId="2338" priority="173" stopIfTrue="1" operator="equal">
      <formula>"☓"</formula>
    </cfRule>
    <cfRule type="cellIs" dxfId="2337" priority="175" stopIfTrue="1" operator="equal">
      <formula>"☓"</formula>
    </cfRule>
    <cfRule type="cellIs" dxfId="2336" priority="176" stopIfTrue="1" operator="greaterThan">
      <formula>0</formula>
    </cfRule>
    <cfRule type="cellIs" dxfId="2335" priority="177" stopIfTrue="1" operator="equal">
      <formula>"☓"</formula>
    </cfRule>
    <cfRule type="containsText" dxfId="2334" priority="178" stopIfTrue="1" operator="containsText" text="☓">
      <formula>NOT(ISERROR(SEARCH("☓",X63)))</formula>
    </cfRule>
  </conditionalFormatting>
  <conditionalFormatting sqref="X60:Y61">
    <cfRule type="cellIs" dxfId="2333" priority="180" stopIfTrue="1" operator="greaterThan">
      <formula>0</formula>
    </cfRule>
    <cfRule type="containsText" dxfId="2332" priority="182" stopIfTrue="1" operator="containsText" text="☓">
      <formula>NOT(ISERROR(SEARCH("☓",X60)))</formula>
    </cfRule>
    <cfRule type="cellIs" dxfId="2331" priority="183" stopIfTrue="1" operator="equal">
      <formula>"☓"</formula>
    </cfRule>
    <cfRule type="cellIs" dxfId="2330" priority="184" stopIfTrue="1" operator="greaterThan">
      <formula>0</formula>
    </cfRule>
    <cfRule type="cellIs" dxfId="2329" priority="181" stopIfTrue="1" operator="equal">
      <formula>"☓"</formula>
    </cfRule>
  </conditionalFormatting>
  <conditionalFormatting sqref="X117:Y147">
    <cfRule type="cellIs" dxfId="2328" priority="132" stopIfTrue="1" operator="greaterThan">
      <formula>0</formula>
    </cfRule>
    <cfRule type="cellIs" dxfId="2327" priority="133" stopIfTrue="1" operator="equal">
      <formula>"☓"</formula>
    </cfRule>
    <cfRule type="containsText" dxfId="2326" priority="134" stopIfTrue="1" operator="containsText" text="☓">
      <formula>NOT(ISERROR(SEARCH("☓",X117)))</formula>
    </cfRule>
    <cfRule type="cellIs" dxfId="2325" priority="135" stopIfTrue="1" operator="equal">
      <formula>"☓"</formula>
    </cfRule>
    <cfRule type="containsText" dxfId="2324" priority="138" stopIfTrue="1" operator="containsText" text="☓">
      <formula>NOT(ISERROR(SEARCH("☓",X117)))</formula>
    </cfRule>
    <cfRule type="cellIs" dxfId="2323" priority="137" stopIfTrue="1" operator="equal">
      <formula>"☓"</formula>
    </cfRule>
    <cfRule type="cellIs" dxfId="2322" priority="136" stopIfTrue="1" operator="greaterThan">
      <formula>0</formula>
    </cfRule>
  </conditionalFormatting>
  <conditionalFormatting sqref="X54:Z55 AE54:AF55 AH54:AL55">
    <cfRule type="cellIs" dxfId="2321" priority="325" stopIfTrue="1" operator="equal">
      <formula>"☓"</formula>
    </cfRule>
    <cfRule type="containsText" dxfId="2320" priority="326" stopIfTrue="1" operator="containsText" text="☓">
      <formula>NOT(ISERROR(SEARCH("☓",X54)))</formula>
    </cfRule>
  </conditionalFormatting>
  <conditionalFormatting sqref="X31:AC31 X24:X30 X32:X34">
    <cfRule type="cellIs" dxfId="2319" priority="244" stopIfTrue="1" operator="greaterThan">
      <formula>0</formula>
    </cfRule>
  </conditionalFormatting>
  <conditionalFormatting sqref="X31:AC31">
    <cfRule type="cellIs" dxfId="2318" priority="243" stopIfTrue="1" operator="equal">
      <formula>"☓"</formula>
    </cfRule>
  </conditionalFormatting>
  <conditionalFormatting sqref="X77:AE92">
    <cfRule type="containsText" dxfId="2317" priority="262" stopIfTrue="1" operator="containsText" text="☓">
      <formula>NOT(ISERROR(SEARCH("☓",X77)))</formula>
    </cfRule>
  </conditionalFormatting>
  <conditionalFormatting sqref="X60:AF61">
    <cfRule type="containsText" dxfId="2316" priority="186" stopIfTrue="1" operator="containsText" text="☓">
      <formula>NOT(ISERROR(SEARCH("☓",X60)))</formula>
    </cfRule>
    <cfRule type="cellIs" dxfId="2315" priority="185" stopIfTrue="1" operator="equal">
      <formula>"☓"</formula>
    </cfRule>
  </conditionalFormatting>
  <conditionalFormatting sqref="X12:AJ12">
    <cfRule type="containsText" dxfId="2314" priority="336" stopIfTrue="1" operator="containsText" text="☓">
      <formula>NOT(ISERROR(SEARCH("☓",X12)))</formula>
    </cfRule>
    <cfRule type="cellIs" dxfId="2313" priority="335" stopIfTrue="1" operator="equal">
      <formula>"☓"</formula>
    </cfRule>
  </conditionalFormatting>
  <conditionalFormatting sqref="X24:AJ30">
    <cfRule type="cellIs" dxfId="2312" priority="7" stopIfTrue="1" operator="equal">
      <formula>"☓"</formula>
    </cfRule>
  </conditionalFormatting>
  <conditionalFormatting sqref="X32:AJ34">
    <cfRule type="cellIs" dxfId="2311" priority="5" stopIfTrue="1" operator="equal">
      <formula>"☓"</formula>
    </cfRule>
  </conditionalFormatting>
  <conditionalFormatting sqref="Y63 Y68:Y69">
    <cfRule type="cellIs" dxfId="2310" priority="285" stopIfTrue="1" operator="equal">
      <formula>"☓"</formula>
    </cfRule>
    <cfRule type="containsText" dxfId="2309" priority="286" stopIfTrue="1" operator="containsText" text="☓">
      <formula>NOT(ISERROR(SEARCH("☓",Y63)))</formula>
    </cfRule>
  </conditionalFormatting>
  <conditionalFormatting sqref="Y64:AG67">
    <cfRule type="containsText" dxfId="2308" priority="190" stopIfTrue="1" operator="containsText" text="☓">
      <formula>NOT(ISERROR(SEARCH("☓",Y64)))</formula>
    </cfRule>
    <cfRule type="cellIs" dxfId="2307" priority="191" stopIfTrue="1" operator="equal">
      <formula>"☓"</formula>
    </cfRule>
    <cfRule type="cellIs" dxfId="2306" priority="192" stopIfTrue="1" operator="greaterThan">
      <formula>0</formula>
    </cfRule>
    <cfRule type="cellIs" dxfId="2305" priority="193" stopIfTrue="1" operator="equal">
      <formula>"☓"</formula>
    </cfRule>
    <cfRule type="containsText" dxfId="2304" priority="194" stopIfTrue="1" operator="containsText" text="☓">
      <formula>NOT(ISERROR(SEARCH("☓",Y64)))</formula>
    </cfRule>
    <cfRule type="cellIs" dxfId="2303" priority="188" stopIfTrue="1" operator="greaterThan">
      <formula>0</formula>
    </cfRule>
    <cfRule type="cellIs" dxfId="2302" priority="187" stopIfTrue="1" operator="equal">
      <formula>"☓"</formula>
    </cfRule>
    <cfRule type="cellIs" dxfId="2301" priority="189" stopIfTrue="1" operator="equal">
      <formula>"☓"</formula>
    </cfRule>
  </conditionalFormatting>
  <conditionalFormatting sqref="Y13:AJ22">
    <cfRule type="containsText" dxfId="2300" priority="10" stopIfTrue="1" operator="containsText" text="☓">
      <formula>NOT(ISERROR(SEARCH("☓",Y13)))</formula>
    </cfRule>
    <cfRule type="cellIs" dxfId="2299" priority="9" stopIfTrue="1" operator="equal">
      <formula>"☓"</formula>
    </cfRule>
  </conditionalFormatting>
  <conditionalFormatting sqref="Y24:AJ30">
    <cfRule type="containsText" dxfId="2298" priority="8" stopIfTrue="1" operator="containsText" text="☓">
      <formula>NOT(ISERROR(SEARCH("☓",Y24)))</formula>
    </cfRule>
  </conditionalFormatting>
  <conditionalFormatting sqref="Y32:AJ34">
    <cfRule type="containsText" dxfId="2297" priority="6" stopIfTrue="1" operator="containsText" text="☓">
      <formula>NOT(ISERROR(SEARCH("☓",Y32)))</formula>
    </cfRule>
  </conditionalFormatting>
  <conditionalFormatting sqref="Z119:AA145 AD119:AK145">
    <cfRule type="containsText" dxfId="2296" priority="314" stopIfTrue="1" operator="containsText" text="☓">
      <formula>NOT(ISERROR(SEARCH("☓",Z119)))</formula>
    </cfRule>
    <cfRule type="cellIs" dxfId="2295" priority="313" stopIfTrue="1" operator="equal">
      <formula>"☓"</formula>
    </cfRule>
  </conditionalFormatting>
  <conditionalFormatting sqref="AA36:AA38">
    <cfRule type="containsText" dxfId="2294" priority="298" stopIfTrue="1" operator="containsText" text="☓">
      <formula>NOT(ISERROR(SEARCH("☓",AA36)))</formula>
    </cfRule>
    <cfRule type="cellIs" dxfId="2293" priority="297" stopIfTrue="1" operator="equal">
      <formula>"☓"</formula>
    </cfRule>
  </conditionalFormatting>
  <conditionalFormatting sqref="AA54:AD57">
    <cfRule type="containsText" dxfId="2292" priority="296" stopIfTrue="1" operator="containsText" text="☓">
      <formula>NOT(ISERROR(SEARCH("☓",AA54)))</formula>
    </cfRule>
    <cfRule type="cellIs" dxfId="2291" priority="295" stopIfTrue="1" operator="equal">
      <formula>"☓"</formula>
    </cfRule>
  </conditionalFormatting>
  <conditionalFormatting sqref="AA71:AK72">
    <cfRule type="cellIs" dxfId="2290" priority="169" stopIfTrue="1" operator="equal">
      <formula>"☓"</formula>
    </cfRule>
    <cfRule type="containsText" dxfId="2289" priority="170" stopIfTrue="1" operator="containsText" text="☓">
      <formula>NOT(ISERROR(SEARCH("☓",AA71)))</formula>
    </cfRule>
  </conditionalFormatting>
  <conditionalFormatting sqref="AB118:AC145">
    <cfRule type="cellIs" dxfId="2288" priority="127" stopIfTrue="1" operator="equal">
      <formula>"☓"</formula>
    </cfRule>
    <cfRule type="cellIs" dxfId="2287" priority="128" stopIfTrue="1" operator="greaterThan">
      <formula>0</formula>
    </cfRule>
    <cfRule type="cellIs" dxfId="2286" priority="129" stopIfTrue="1" operator="equal">
      <formula>"☓"</formula>
    </cfRule>
    <cfRule type="containsText" dxfId="2285" priority="130" stopIfTrue="1" operator="containsText" text="☓">
      <formula>NOT(ISERROR(SEARCH("☓",AB118)))</formula>
    </cfRule>
    <cfRule type="containsText" dxfId="2284" priority="126" stopIfTrue="1" operator="containsText" text="☓">
      <formula>NOT(ISERROR(SEARCH("☓",AB118)))</formula>
    </cfRule>
    <cfRule type="cellIs" dxfId="2283" priority="123" stopIfTrue="1" operator="equal">
      <formula>"☓"</formula>
    </cfRule>
    <cfRule type="cellIs" dxfId="2282" priority="125" stopIfTrue="1" operator="equal">
      <formula>"☓"</formula>
    </cfRule>
    <cfRule type="cellIs" dxfId="2281" priority="124" stopIfTrue="1" operator="greaterThan">
      <formula>0</formula>
    </cfRule>
  </conditionalFormatting>
  <conditionalFormatting sqref="AB36:AE39">
    <cfRule type="containsText" dxfId="2280" priority="218" stopIfTrue="1" operator="containsText" text="☓">
      <formula>NOT(ISERROR(SEARCH("☓",AB36)))</formula>
    </cfRule>
    <cfRule type="cellIs" dxfId="2279" priority="217" stopIfTrue="1" operator="equal">
      <formula>"☓"</formula>
    </cfRule>
  </conditionalFormatting>
  <conditionalFormatting sqref="AB63:AE63 AB68:AE68">
    <cfRule type="cellIs" dxfId="2278" priority="195" stopIfTrue="1" operator="equal">
      <formula>"☓"</formula>
    </cfRule>
    <cfRule type="cellIs" dxfId="2277" priority="196" stopIfTrue="1" operator="greaterThan">
      <formula>0</formula>
    </cfRule>
    <cfRule type="cellIs" dxfId="2276" priority="197" stopIfTrue="1" operator="equal">
      <formula>"☓"</formula>
    </cfRule>
    <cfRule type="containsText" dxfId="2275" priority="198" stopIfTrue="1" operator="containsText" text="☓">
      <formula>NOT(ISERROR(SEARCH("☓",AB63)))</formula>
    </cfRule>
    <cfRule type="cellIs" dxfId="2274" priority="200" stopIfTrue="1" operator="greaterThan">
      <formula>0</formula>
    </cfRule>
    <cfRule type="cellIs" dxfId="2273" priority="201" stopIfTrue="1" operator="equal">
      <formula>"☓"</formula>
    </cfRule>
    <cfRule type="containsText" dxfId="2272" priority="202" stopIfTrue="1" operator="containsText" text="☓">
      <formula>NOT(ISERROR(SEARCH("☓",AB63)))</formula>
    </cfRule>
    <cfRule type="cellIs" dxfId="2271" priority="199" stopIfTrue="1" operator="equal">
      <formula>"☓"</formula>
    </cfRule>
  </conditionalFormatting>
  <conditionalFormatting sqref="AC94:AC114">
    <cfRule type="cellIs" dxfId="2270" priority="144" stopIfTrue="1" operator="greaterThan">
      <formula>0</formula>
    </cfRule>
    <cfRule type="cellIs" dxfId="2269" priority="145" stopIfTrue="1" operator="equal">
      <formula>"☓"</formula>
    </cfRule>
    <cfRule type="containsText" dxfId="2268" priority="146" stopIfTrue="1" operator="containsText" text="☓">
      <formula>NOT(ISERROR(SEARCH("☓",AC94)))</formula>
    </cfRule>
    <cfRule type="cellIs" dxfId="2267" priority="140" stopIfTrue="1" operator="greaterThan">
      <formula>0</formula>
    </cfRule>
    <cfRule type="cellIs" dxfId="2266" priority="139" stopIfTrue="1" operator="equal">
      <formula>"☓"</formula>
    </cfRule>
    <cfRule type="cellIs" dxfId="2265" priority="141" stopIfTrue="1" operator="equal">
      <formula>"☓"</formula>
    </cfRule>
    <cfRule type="containsText" dxfId="2264" priority="142" stopIfTrue="1" operator="containsText" text="☓">
      <formula>NOT(ISERROR(SEARCH("☓",AC94)))</formula>
    </cfRule>
    <cfRule type="cellIs" dxfId="2263" priority="143" stopIfTrue="1" operator="equal">
      <formula>"☓"</formula>
    </cfRule>
  </conditionalFormatting>
  <conditionalFormatting sqref="AC117 AC146">
    <cfRule type="containsText" dxfId="2262" priority="280" stopIfTrue="1" operator="containsText" text="☓">
      <formula>NOT(ISERROR(SEARCH("☓",AC117)))</formula>
    </cfRule>
    <cfRule type="cellIs" dxfId="2261" priority="279" stopIfTrue="1" operator="equal">
      <formula>"☓"</formula>
    </cfRule>
  </conditionalFormatting>
  <conditionalFormatting sqref="AD36:AE39">
    <cfRule type="cellIs" dxfId="2260" priority="213" stopIfTrue="1" operator="equal">
      <formula>"☓"</formula>
    </cfRule>
    <cfRule type="containsText" dxfId="2259" priority="214" stopIfTrue="1" operator="containsText" text="☓">
      <formula>NOT(ISERROR(SEARCH("☓",AD36)))</formula>
    </cfRule>
    <cfRule type="cellIs" dxfId="2258" priority="215" stopIfTrue="1" operator="equal">
      <formula>"☓"</formula>
    </cfRule>
    <cfRule type="cellIs" dxfId="2257" priority="216" stopIfTrue="1" operator="greaterThan">
      <formula>0</formula>
    </cfRule>
    <cfRule type="cellIs" dxfId="2256" priority="212" stopIfTrue="1" operator="greaterThan">
      <formula>0</formula>
    </cfRule>
    <cfRule type="cellIs" dxfId="2255" priority="211" stopIfTrue="1" operator="equal">
      <formula>"☓"</formula>
    </cfRule>
  </conditionalFormatting>
  <conditionalFormatting sqref="AD41:AF51">
    <cfRule type="containsText" dxfId="2254" priority="210" stopIfTrue="1" operator="containsText" text="☓">
      <formula>NOT(ISERROR(SEARCH("☓",AD41)))</formula>
    </cfRule>
    <cfRule type="cellIs" dxfId="2253" priority="207" stopIfTrue="1" operator="equal">
      <formula>"☓"</formula>
    </cfRule>
    <cfRule type="cellIs" dxfId="2252" priority="203" stopIfTrue="1" operator="equal">
      <formula>"☓"</formula>
    </cfRule>
    <cfRule type="cellIs" dxfId="2251" priority="204" stopIfTrue="1" operator="greaterThan">
      <formula>0</formula>
    </cfRule>
    <cfRule type="cellIs" dxfId="2250" priority="205" stopIfTrue="1" operator="equal">
      <formula>"☓"</formula>
    </cfRule>
    <cfRule type="containsText" dxfId="2249" priority="206" stopIfTrue="1" operator="containsText" text="☓">
      <formula>NOT(ISERROR(SEARCH("☓",AD41)))</formula>
    </cfRule>
    <cfRule type="cellIs" dxfId="2248" priority="208" stopIfTrue="1" operator="greaterThan">
      <formula>0</formula>
    </cfRule>
    <cfRule type="cellIs" dxfId="2247" priority="209" stopIfTrue="1" operator="equal">
      <formula>"☓"</formula>
    </cfRule>
  </conditionalFormatting>
  <conditionalFormatting sqref="AD74:AH75">
    <cfRule type="containsText" dxfId="2246" priority="162" stopIfTrue="1" operator="containsText" text="☓">
      <formula>NOT(ISERROR(SEARCH("☓",AD74)))</formula>
    </cfRule>
    <cfRule type="containsText" dxfId="2245" priority="158" stopIfTrue="1" operator="containsText" text="☓">
      <formula>NOT(ISERROR(SEARCH("☓",AD74)))</formula>
    </cfRule>
    <cfRule type="cellIs" dxfId="2244" priority="160" stopIfTrue="1" operator="greaterThan">
      <formula>0</formula>
    </cfRule>
    <cfRule type="cellIs" dxfId="2243" priority="161" stopIfTrue="1" operator="equal">
      <formula>"☓"</formula>
    </cfRule>
    <cfRule type="cellIs" dxfId="2242" priority="159" stopIfTrue="1" operator="equal">
      <formula>"☓"</formula>
    </cfRule>
    <cfRule type="cellIs" dxfId="2241" priority="156" stopIfTrue="1" operator="greaterThan">
      <formula>0</formula>
    </cfRule>
    <cfRule type="cellIs" dxfId="2240" priority="155" stopIfTrue="1" operator="equal">
      <formula>"☓"</formula>
    </cfRule>
    <cfRule type="cellIs" dxfId="2239" priority="157" stopIfTrue="1" operator="equal">
      <formula>"☓"</formula>
    </cfRule>
  </conditionalFormatting>
  <conditionalFormatting sqref="AF36:AL39">
    <cfRule type="containsText" dxfId="2238" priority="226" stopIfTrue="1" operator="containsText" text="☓">
      <formula>NOT(ISERROR(SEARCH("☓",AF36)))</formula>
    </cfRule>
    <cfRule type="cellIs" dxfId="2237" priority="225" stopIfTrue="1" operator="equal">
      <formula>"☓"</formula>
    </cfRule>
  </conditionalFormatting>
  <conditionalFormatting sqref="AG53:AG58">
    <cfRule type="cellIs" dxfId="2236" priority="271" stopIfTrue="1" operator="equal">
      <formula>"☓"</formula>
    </cfRule>
    <cfRule type="containsText" dxfId="2235" priority="272" stopIfTrue="1" operator="containsText" text="☓">
      <formula>NOT(ISERROR(SEARCH("☓",AG53)))</formula>
    </cfRule>
  </conditionalFormatting>
  <conditionalFormatting sqref="AG36:AH39">
    <cfRule type="containsText" dxfId="2234" priority="222" stopIfTrue="1" operator="containsText" text="☓">
      <formula>NOT(ISERROR(SEARCH("☓",AG36)))</formula>
    </cfRule>
    <cfRule type="cellIs" dxfId="2233" priority="221" stopIfTrue="1" operator="equal">
      <formula>"☓"</formula>
    </cfRule>
    <cfRule type="cellIs" dxfId="2232" priority="219" stopIfTrue="1" operator="equal">
      <formula>"☓"</formula>
    </cfRule>
    <cfRule type="cellIs" dxfId="2231" priority="220" stopIfTrue="1" operator="greaterThan">
      <formula>0</formula>
    </cfRule>
    <cfRule type="cellIs" dxfId="2230" priority="224" stopIfTrue="1" operator="greaterThan">
      <formula>0</formula>
    </cfRule>
    <cfRule type="cellIs" dxfId="2229" priority="223" stopIfTrue="1" operator="equal">
      <formula>"☓"</formula>
    </cfRule>
  </conditionalFormatting>
  <conditionalFormatting sqref="AG60:AL60">
    <cfRule type="cellIs" dxfId="2228" priority="323" stopIfTrue="1" operator="equal">
      <formula>"☓"</formula>
    </cfRule>
    <cfRule type="containsText" dxfId="2227" priority="324" stopIfTrue="1" operator="containsText" text="☓">
      <formula>NOT(ISERROR(SEARCH("☓",AG60)))</formula>
    </cfRule>
  </conditionalFormatting>
  <conditionalFormatting sqref="AH71:AK72">
    <cfRule type="cellIs" dxfId="2226" priority="164" stopIfTrue="1" operator="greaterThan">
      <formula>0</formula>
    </cfRule>
    <cfRule type="cellIs" dxfId="2225" priority="165" stopIfTrue="1" operator="equal">
      <formula>"☓"</formula>
    </cfRule>
    <cfRule type="containsText" dxfId="2224" priority="166" stopIfTrue="1" operator="containsText" text="☓">
      <formula>NOT(ISERROR(SEARCH("☓",AH71)))</formula>
    </cfRule>
    <cfRule type="cellIs" dxfId="2223" priority="163" stopIfTrue="1" operator="equal">
      <formula>"☓"</formula>
    </cfRule>
    <cfRule type="cellIs" dxfId="2222" priority="168" stopIfTrue="1" operator="greaterThan">
      <formula>0</formula>
    </cfRule>
    <cfRule type="cellIs" dxfId="2221" priority="167" stopIfTrue="1" operator="equal">
      <formula>"☓"</formula>
    </cfRule>
  </conditionalFormatting>
  <conditionalFormatting sqref="AI74:AJ74">
    <cfRule type="cellIs" dxfId="2220" priority="317" stopIfTrue="1" operator="equal">
      <formula>"☓"</formula>
    </cfRule>
    <cfRule type="containsText" dxfId="2219" priority="318" stopIfTrue="1" operator="containsText" text="☓">
      <formula>NOT(ISERROR(SEARCH("☓",AI74)))</formula>
    </cfRule>
  </conditionalFormatting>
  <conditionalFormatting sqref="AK12:AL21 AK41 Y42:AC50 AG42:AL50">
    <cfRule type="cellIs" dxfId="2218" priority="333" stopIfTrue="1" operator="equal">
      <formula>"☓"</formula>
    </cfRule>
    <cfRule type="containsText" dxfId="2217" priority="334" stopIfTrue="1" operator="containsText" text="☓">
      <formula>NOT(ISERROR(SEARCH("☓",Y12)))</formula>
    </cfRule>
  </conditionalFormatting>
  <conditionalFormatting sqref="AK26:AL28">
    <cfRule type="cellIs" dxfId="2216" priority="329" stopIfTrue="1" operator="equal">
      <formula>"☓"</formula>
    </cfRule>
    <cfRule type="containsText" dxfId="2215" priority="330" stopIfTrue="1" operator="containsText" text="☓">
      <formula>NOT(ISERROR(SEARCH("☓",AK26)))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B1:AS153"/>
  <sheetViews>
    <sheetView topLeftCell="E1" zoomScale="89" zoomScaleNormal="89" workbookViewId="0">
      <selection activeCell="AM4" sqref="AM4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8" bestFit="1" customWidth="1"/>
    <col min="41" max="41" width="12.6640625" bestFit="1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372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28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325" t="s">
        <v>383</v>
      </c>
      <c r="I4" s="333" t="s">
        <v>344</v>
      </c>
      <c r="J4" s="333" t="s">
        <v>345</v>
      </c>
      <c r="K4" s="333" t="s">
        <v>346</v>
      </c>
      <c r="L4" s="333" t="s">
        <v>347</v>
      </c>
      <c r="M4" s="333" t="s">
        <v>341</v>
      </c>
      <c r="N4" s="333" t="s">
        <v>342</v>
      </c>
      <c r="O4" s="333" t="s">
        <v>343</v>
      </c>
      <c r="P4" s="333" t="s">
        <v>344</v>
      </c>
      <c r="Q4" s="333" t="s">
        <v>345</v>
      </c>
      <c r="R4" s="333" t="s">
        <v>346</v>
      </c>
      <c r="S4" s="333" t="s">
        <v>347</v>
      </c>
      <c r="T4" s="333" t="s">
        <v>341</v>
      </c>
      <c r="U4" s="333" t="s">
        <v>342</v>
      </c>
      <c r="V4" s="333" t="s">
        <v>343</v>
      </c>
      <c r="W4" s="333" t="s">
        <v>344</v>
      </c>
      <c r="X4" s="333" t="s">
        <v>345</v>
      </c>
      <c r="Y4" s="333" t="s">
        <v>346</v>
      </c>
      <c r="Z4" s="333" t="s">
        <v>347</v>
      </c>
      <c r="AA4" s="333" t="s">
        <v>341</v>
      </c>
      <c r="AB4" s="333" t="s">
        <v>342</v>
      </c>
      <c r="AC4" s="333" t="s">
        <v>343</v>
      </c>
      <c r="AD4" s="333" t="s">
        <v>344</v>
      </c>
      <c r="AE4" s="333" t="s">
        <v>345</v>
      </c>
      <c r="AF4" s="333" t="s">
        <v>346</v>
      </c>
      <c r="AG4" s="333" t="s">
        <v>347</v>
      </c>
      <c r="AH4" s="333" t="s">
        <v>341</v>
      </c>
      <c r="AI4" s="333" t="s">
        <v>342</v>
      </c>
      <c r="AJ4" s="333" t="s">
        <v>343</v>
      </c>
      <c r="AK4" s="333" t="s">
        <v>344</v>
      </c>
      <c r="AL4" s="333" t="s">
        <v>345</v>
      </c>
      <c r="AM4" s="333" t="s">
        <v>346</v>
      </c>
      <c r="AN4" s="386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10</v>
      </c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10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10</v>
      </c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10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261" t="s">
        <v>28</v>
      </c>
      <c r="G12" s="18" t="s">
        <v>29</v>
      </c>
      <c r="H12" s="117" t="s">
        <v>30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126">
        <f t="shared" ref="AN12:AN72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82"/>
      <c r="J13" s="82"/>
      <c r="K13" s="82"/>
      <c r="L13" s="82"/>
      <c r="M13" s="82"/>
      <c r="N13" s="82"/>
      <c r="O13" s="82"/>
      <c r="P13" s="259"/>
      <c r="Q13" s="259"/>
      <c r="R13" s="259"/>
      <c r="S13" s="259"/>
      <c r="T13" s="259"/>
      <c r="U13" s="259"/>
      <c r="V13" s="82"/>
      <c r="W13" s="259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82"/>
      <c r="J14" s="82"/>
      <c r="K14" s="82"/>
      <c r="L14" s="82"/>
      <c r="M14" s="82"/>
      <c r="N14" s="82"/>
      <c r="O14" s="82"/>
      <c r="P14" s="259"/>
      <c r="Q14" s="259"/>
      <c r="R14" s="259"/>
      <c r="S14" s="259"/>
      <c r="T14" s="259"/>
      <c r="U14" s="259"/>
      <c r="V14" s="82"/>
      <c r="W14" s="259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32</v>
      </c>
      <c r="H15" s="102" t="s">
        <v>30</v>
      </c>
      <c r="I15" s="82"/>
      <c r="J15" s="82"/>
      <c r="K15" s="82"/>
      <c r="L15" s="82"/>
      <c r="M15" s="82"/>
      <c r="N15" s="82"/>
      <c r="O15" s="82"/>
      <c r="P15" s="259"/>
      <c r="Q15" s="259"/>
      <c r="R15" s="259"/>
      <c r="S15" s="259"/>
      <c r="T15" s="259"/>
      <c r="U15" s="259"/>
      <c r="V15" s="82"/>
      <c r="W15" s="259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82"/>
      <c r="J16" s="82"/>
      <c r="K16" s="82"/>
      <c r="L16" s="82"/>
      <c r="M16" s="82"/>
      <c r="N16" s="82"/>
      <c r="O16" s="82"/>
      <c r="P16" s="259"/>
      <c r="Q16" s="259"/>
      <c r="R16" s="259"/>
      <c r="S16" s="259"/>
      <c r="T16" s="259"/>
      <c r="U16" s="259"/>
      <c r="V16" s="82"/>
      <c r="W16" s="259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38</v>
      </c>
      <c r="H17" s="102" t="s">
        <v>30</v>
      </c>
      <c r="I17" s="82"/>
      <c r="J17" s="82"/>
      <c r="K17" s="82"/>
      <c r="L17" s="82"/>
      <c r="M17" s="82"/>
      <c r="N17" s="82"/>
      <c r="O17" s="82"/>
      <c r="P17" s="259"/>
      <c r="Q17" s="259"/>
      <c r="R17" s="259"/>
      <c r="S17" s="259"/>
      <c r="T17" s="259"/>
      <c r="U17" s="259"/>
      <c r="V17" s="82"/>
      <c r="W17" s="259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38</v>
      </c>
      <c r="H18" s="102" t="s">
        <v>30</v>
      </c>
      <c r="I18" s="82"/>
      <c r="J18" s="82"/>
      <c r="K18" s="82"/>
      <c r="L18" s="82"/>
      <c r="M18" s="82"/>
      <c r="N18" s="82"/>
      <c r="O18" s="82"/>
      <c r="P18" s="259"/>
      <c r="Q18" s="259"/>
      <c r="R18" s="259"/>
      <c r="S18" s="259"/>
      <c r="T18" s="259"/>
      <c r="U18" s="259"/>
      <c r="V18" s="82"/>
      <c r="W18" s="259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82"/>
      <c r="J19" s="82"/>
      <c r="K19" s="82"/>
      <c r="L19" s="82"/>
      <c r="M19" s="82"/>
      <c r="N19" s="82"/>
      <c r="O19" s="82"/>
      <c r="P19" s="259"/>
      <c r="Q19" s="259"/>
      <c r="R19" s="259"/>
      <c r="S19" s="259"/>
      <c r="T19" s="259"/>
      <c r="U19" s="259"/>
      <c r="V19" s="82"/>
      <c r="W19" s="259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82"/>
      <c r="J20" s="82"/>
      <c r="K20" s="82"/>
      <c r="L20" s="82"/>
      <c r="M20" s="82"/>
      <c r="N20" s="82"/>
      <c r="O20" s="82"/>
      <c r="P20" s="259"/>
      <c r="Q20" s="259"/>
      <c r="R20" s="259"/>
      <c r="S20" s="259"/>
      <c r="T20" s="259"/>
      <c r="U20" s="259"/>
      <c r="V20" s="82"/>
      <c r="W20" s="259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82"/>
      <c r="J21" s="82"/>
      <c r="K21" s="82"/>
      <c r="L21" s="82"/>
      <c r="M21" s="82"/>
      <c r="N21" s="82"/>
      <c r="O21" s="82"/>
      <c r="P21" s="259"/>
      <c r="Q21" s="259"/>
      <c r="R21" s="259"/>
      <c r="S21" s="259"/>
      <c r="T21" s="259"/>
      <c r="U21" s="259"/>
      <c r="V21" s="82"/>
      <c r="W21" s="259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82"/>
      <c r="J22" s="82"/>
      <c r="K22" s="82"/>
      <c r="L22" s="82"/>
      <c r="M22" s="82"/>
      <c r="N22" s="82"/>
      <c r="O22" s="82"/>
      <c r="P22" s="259"/>
      <c r="Q22" s="259"/>
      <c r="R22" s="259"/>
      <c r="S22" s="259"/>
      <c r="T22" s="259"/>
      <c r="U22" s="259"/>
      <c r="V22" s="82"/>
      <c r="W22" s="259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82"/>
      <c r="J24" s="82"/>
      <c r="K24" s="82"/>
      <c r="L24" s="82"/>
      <c r="M24" s="82"/>
      <c r="N24" s="82"/>
      <c r="O24" s="82"/>
      <c r="P24" s="259"/>
      <c r="Q24" s="259"/>
      <c r="R24" s="259"/>
      <c r="S24" s="259"/>
      <c r="T24" s="259"/>
      <c r="U24" s="259"/>
      <c r="V24" s="82"/>
      <c r="W24" s="259"/>
      <c r="X24" s="82"/>
      <c r="Y24" s="82"/>
      <c r="Z24" s="82"/>
      <c r="AA24" s="82"/>
      <c r="AB24" s="82"/>
      <c r="AC24" s="82"/>
      <c r="AD24" s="82"/>
      <c r="AE24" s="259"/>
      <c r="AF24" s="259"/>
      <c r="AG24" s="259"/>
      <c r="AH24" s="259"/>
      <c r="AI24" s="82"/>
      <c r="AJ24" s="82"/>
      <c r="AK24" s="82"/>
      <c r="AL24" s="82"/>
      <c r="AM24" s="82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53</v>
      </c>
      <c r="H25" s="102" t="s">
        <v>30</v>
      </c>
      <c r="I25" s="82"/>
      <c r="J25" s="82"/>
      <c r="K25" s="82"/>
      <c r="L25" s="82"/>
      <c r="M25" s="82"/>
      <c r="N25" s="82"/>
      <c r="O25" s="82"/>
      <c r="P25" s="259"/>
      <c r="Q25" s="259"/>
      <c r="R25" s="259"/>
      <c r="S25" s="259"/>
      <c r="T25" s="259"/>
      <c r="U25" s="259"/>
      <c r="V25" s="82"/>
      <c r="W25" s="259"/>
      <c r="X25" s="82"/>
      <c r="Y25" s="82"/>
      <c r="Z25" s="82"/>
      <c r="AA25" s="82"/>
      <c r="AB25" s="82"/>
      <c r="AC25" s="82"/>
      <c r="AD25" s="82"/>
      <c r="AE25" s="259"/>
      <c r="AF25" s="259"/>
      <c r="AG25" s="259"/>
      <c r="AH25" s="259"/>
      <c r="AI25" s="82"/>
      <c r="AJ25" s="82"/>
      <c r="AK25" s="82"/>
      <c r="AL25" s="82"/>
      <c r="AM25" s="82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56</v>
      </c>
      <c r="H26" s="102" t="s">
        <v>30</v>
      </c>
      <c r="I26" s="82"/>
      <c r="J26" s="82"/>
      <c r="K26" s="82"/>
      <c r="L26" s="82"/>
      <c r="M26" s="82"/>
      <c r="N26" s="82"/>
      <c r="O26" s="82"/>
      <c r="P26" s="259"/>
      <c r="Q26" s="259"/>
      <c r="R26" s="259"/>
      <c r="S26" s="259"/>
      <c r="T26" s="259"/>
      <c r="U26" s="259"/>
      <c r="V26" s="82"/>
      <c r="W26" s="259"/>
      <c r="X26" s="82"/>
      <c r="Y26" s="82"/>
      <c r="Z26" s="82"/>
      <c r="AA26" s="82"/>
      <c r="AB26" s="82"/>
      <c r="AC26" s="82"/>
      <c r="AD26" s="82"/>
      <c r="AE26" s="259"/>
      <c r="AF26" s="259"/>
      <c r="AG26" s="259"/>
      <c r="AH26" s="259"/>
      <c r="AI26" s="82"/>
      <c r="AJ26" s="82"/>
      <c r="AK26" s="82"/>
      <c r="AL26" s="82"/>
      <c r="AM26" s="82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59</v>
      </c>
      <c r="H27" s="102" t="s">
        <v>61</v>
      </c>
      <c r="I27" s="82"/>
      <c r="J27" s="82"/>
      <c r="K27" s="82"/>
      <c r="L27" s="82"/>
      <c r="M27" s="82"/>
      <c r="N27" s="82"/>
      <c r="O27" s="82"/>
      <c r="P27" s="259"/>
      <c r="Q27" s="259"/>
      <c r="R27" s="259"/>
      <c r="S27" s="259"/>
      <c r="T27" s="259"/>
      <c r="U27" s="259"/>
      <c r="V27" s="82"/>
      <c r="W27" s="259"/>
      <c r="X27" s="82"/>
      <c r="Y27" s="82"/>
      <c r="Z27" s="82"/>
      <c r="AA27" s="82"/>
      <c r="AB27" s="82"/>
      <c r="AC27" s="82"/>
      <c r="AD27" s="82"/>
      <c r="AE27" s="259"/>
      <c r="AF27" s="259"/>
      <c r="AG27" s="259"/>
      <c r="AH27" s="259"/>
      <c r="AI27" s="82"/>
      <c r="AJ27" s="82"/>
      <c r="AK27" s="82"/>
      <c r="AL27" s="82"/>
      <c r="AM27" s="82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59</v>
      </c>
      <c r="H28" s="102" t="s">
        <v>61</v>
      </c>
      <c r="I28" s="82"/>
      <c r="J28" s="82"/>
      <c r="K28" s="82"/>
      <c r="L28" s="82"/>
      <c r="M28" s="82"/>
      <c r="N28" s="82"/>
      <c r="O28" s="82"/>
      <c r="P28" s="259"/>
      <c r="Q28" s="259"/>
      <c r="R28" s="259"/>
      <c r="S28" s="259"/>
      <c r="T28" s="259"/>
      <c r="U28" s="259"/>
      <c r="V28" s="82"/>
      <c r="W28" s="259"/>
      <c r="X28" s="82"/>
      <c r="Y28" s="82"/>
      <c r="Z28" s="82"/>
      <c r="AA28" s="82"/>
      <c r="AB28" s="82"/>
      <c r="AC28" s="82"/>
      <c r="AD28" s="82"/>
      <c r="AE28" s="259"/>
      <c r="AF28" s="259"/>
      <c r="AG28" s="259"/>
      <c r="AH28" s="259"/>
      <c r="AI28" s="82"/>
      <c r="AJ28" s="82"/>
      <c r="AK28" s="82"/>
      <c r="AL28" s="82"/>
      <c r="AM28" s="82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59</v>
      </c>
      <c r="H29" s="102" t="s">
        <v>61</v>
      </c>
      <c r="I29" s="82"/>
      <c r="J29" s="82"/>
      <c r="K29" s="82"/>
      <c r="L29" s="82"/>
      <c r="M29" s="82"/>
      <c r="N29" s="82"/>
      <c r="O29" s="82"/>
      <c r="P29" s="259"/>
      <c r="Q29" s="259"/>
      <c r="R29" s="259"/>
      <c r="S29" s="259"/>
      <c r="T29" s="259"/>
      <c r="U29" s="259"/>
      <c r="V29" s="82"/>
      <c r="W29" s="259"/>
      <c r="X29" s="82"/>
      <c r="Y29" s="82"/>
      <c r="Z29" s="82"/>
      <c r="AA29" s="82"/>
      <c r="AB29" s="82"/>
      <c r="AC29" s="82"/>
      <c r="AD29" s="82"/>
      <c r="AE29" s="259"/>
      <c r="AF29" s="259"/>
      <c r="AG29" s="259"/>
      <c r="AH29" s="259"/>
      <c r="AI29" s="82"/>
      <c r="AJ29" s="82"/>
      <c r="AK29" s="82"/>
      <c r="AL29" s="82"/>
      <c r="AM29" s="82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68</v>
      </c>
      <c r="H30" s="102" t="s">
        <v>10</v>
      </c>
      <c r="I30" s="82"/>
      <c r="J30" s="82"/>
      <c r="K30" s="82"/>
      <c r="L30" s="82"/>
      <c r="M30" s="82"/>
      <c r="N30" s="82"/>
      <c r="O30" s="82"/>
      <c r="P30" s="259"/>
      <c r="Q30" s="259"/>
      <c r="R30" s="259"/>
      <c r="S30" s="259"/>
      <c r="T30" s="259"/>
      <c r="U30" s="259"/>
      <c r="V30" s="82"/>
      <c r="W30" s="259"/>
      <c r="X30" s="82"/>
      <c r="Y30" s="82"/>
      <c r="Z30" s="82"/>
      <c r="AA30" s="82"/>
      <c r="AB30" s="82"/>
      <c r="AC30" s="82"/>
      <c r="AD30" s="82"/>
      <c r="AE30" s="259"/>
      <c r="AF30" s="259"/>
      <c r="AG30" s="259"/>
      <c r="AH30" s="259"/>
      <c r="AI30" s="82"/>
      <c r="AJ30" s="82"/>
      <c r="AK30" s="82"/>
      <c r="AL30" s="82"/>
      <c r="AM30" s="82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260" t="s">
        <v>71</v>
      </c>
      <c r="G31" s="11" t="s">
        <v>72</v>
      </c>
      <c r="H31" s="102" t="s">
        <v>61</v>
      </c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10</v>
      </c>
      <c r="I32" s="82"/>
      <c r="J32" s="82"/>
      <c r="K32" s="82"/>
      <c r="L32" s="82"/>
      <c r="M32" s="82"/>
      <c r="N32" s="82"/>
      <c r="O32" s="82"/>
      <c r="P32" s="259"/>
      <c r="Q32" s="259"/>
      <c r="R32" s="259"/>
      <c r="S32" s="259"/>
      <c r="T32" s="259"/>
      <c r="U32" s="259"/>
      <c r="V32" s="82"/>
      <c r="W32" s="259"/>
      <c r="X32" s="82"/>
      <c r="Y32" s="82"/>
      <c r="Z32" s="82"/>
      <c r="AA32" s="82"/>
      <c r="AB32" s="82"/>
      <c r="AC32" s="82"/>
      <c r="AD32" s="82"/>
      <c r="AE32" s="259"/>
      <c r="AF32" s="259"/>
      <c r="AG32" s="259"/>
      <c r="AH32" s="259"/>
      <c r="AI32" s="82"/>
      <c r="AJ32" s="82"/>
      <c r="AK32" s="82"/>
      <c r="AL32" s="82"/>
      <c r="AM32" s="82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10</v>
      </c>
      <c r="I33" s="82"/>
      <c r="J33" s="82"/>
      <c r="K33" s="82"/>
      <c r="L33" s="82"/>
      <c r="M33" s="82"/>
      <c r="N33" s="82"/>
      <c r="O33" s="82"/>
      <c r="P33" s="259"/>
      <c r="Q33" s="259"/>
      <c r="R33" s="259"/>
      <c r="S33" s="259"/>
      <c r="T33" s="259"/>
      <c r="U33" s="259"/>
      <c r="V33" s="82"/>
      <c r="W33" s="259"/>
      <c r="X33" s="82"/>
      <c r="Y33" s="82"/>
      <c r="Z33" s="82"/>
      <c r="AA33" s="82"/>
      <c r="AB33" s="82"/>
      <c r="AC33" s="82"/>
      <c r="AD33" s="82"/>
      <c r="AE33" s="259"/>
      <c r="AF33" s="259"/>
      <c r="AG33" s="259"/>
      <c r="AH33" s="259"/>
      <c r="AI33" s="82"/>
      <c r="AJ33" s="82"/>
      <c r="AK33" s="82"/>
      <c r="AL33" s="82"/>
      <c r="AM33" s="82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75</v>
      </c>
      <c r="H34" s="104" t="s">
        <v>10</v>
      </c>
      <c r="I34" s="82"/>
      <c r="J34" s="82"/>
      <c r="K34" s="82"/>
      <c r="L34" s="82"/>
      <c r="M34" s="82"/>
      <c r="N34" s="82"/>
      <c r="O34" s="82"/>
      <c r="P34" s="259"/>
      <c r="Q34" s="259"/>
      <c r="R34" s="259"/>
      <c r="S34" s="259"/>
      <c r="T34" s="259"/>
      <c r="U34" s="259"/>
      <c r="V34" s="82"/>
      <c r="W34" s="259"/>
      <c r="X34" s="82"/>
      <c r="Y34" s="82"/>
      <c r="Z34" s="82"/>
      <c r="AA34" s="82"/>
      <c r="AB34" s="82"/>
      <c r="AC34" s="82"/>
      <c r="AD34" s="82"/>
      <c r="AE34" s="259"/>
      <c r="AF34" s="259"/>
      <c r="AG34" s="259"/>
      <c r="AH34" s="259"/>
      <c r="AI34" s="82"/>
      <c r="AJ34" s="82"/>
      <c r="AK34" s="82"/>
      <c r="AL34" s="82"/>
      <c r="AM34" s="82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61</v>
      </c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126">
        <f t="shared" si="3"/>
        <v>1</v>
      </c>
      <c r="AO36" s="120">
        <f t="shared" ref="AO36:AO51" si="9">COUNTA(I36:AM36)</f>
        <v>0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61</v>
      </c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126">
        <f t="shared" si="3"/>
        <v>1</v>
      </c>
      <c r="AO37" s="89">
        <f t="shared" si="9"/>
        <v>0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90</v>
      </c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126">
        <f t="shared" si="3"/>
        <v>1</v>
      </c>
      <c r="AO38" s="89">
        <f t="shared" si="9"/>
        <v>0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90</v>
      </c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126">
        <f t="shared" si="3"/>
        <v>1</v>
      </c>
      <c r="AO39" s="92">
        <f t="shared" si="9"/>
        <v>0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>
        <f>1-(COUNTIF(I36:I39,"☓"))/4</f>
        <v>1</v>
      </c>
      <c r="J40" s="59">
        <f t="shared" ref="J40:AM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60">
        <f t="shared" si="10"/>
        <v>1</v>
      </c>
      <c r="AN40" s="121" t="str">
        <f>IF(AO40=0,"100%",AVERAGE(AN36:AN39))</f>
        <v>100%</v>
      </c>
      <c r="AO40" s="93">
        <f>SUM(AO36:AO39)</f>
        <v>0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90</v>
      </c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61</v>
      </c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61</v>
      </c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260" t="s">
        <v>118</v>
      </c>
      <c r="G50" s="23" t="s">
        <v>119</v>
      </c>
      <c r="H50" s="102" t="s">
        <v>120</v>
      </c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62" t="s">
        <v>122</v>
      </c>
      <c r="G51" s="25" t="s">
        <v>119</v>
      </c>
      <c r="H51" s="104" t="s">
        <v>10</v>
      </c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111">
        <f>1-(COUNTIF(I53:I58,"☓"))/6</f>
        <v>1</v>
      </c>
      <c r="J59" s="74">
        <f t="shared" ref="J59:AM59" si="13">1-(COUNTIF(J53:J58,"☓"))/6</f>
        <v>1</v>
      </c>
      <c r="K59" s="74">
        <f t="shared" si="13"/>
        <v>1</v>
      </c>
      <c r="L59" s="74">
        <f t="shared" si="13"/>
        <v>1</v>
      </c>
      <c r="M59" s="74">
        <f t="shared" si="13"/>
        <v>1</v>
      </c>
      <c r="N59" s="74">
        <f t="shared" si="13"/>
        <v>1</v>
      </c>
      <c r="O59" s="74">
        <f t="shared" si="13"/>
        <v>1</v>
      </c>
      <c r="P59" s="74">
        <f t="shared" si="13"/>
        <v>1</v>
      </c>
      <c r="Q59" s="74">
        <f t="shared" si="13"/>
        <v>1</v>
      </c>
      <c r="R59" s="74">
        <f t="shared" si="13"/>
        <v>1</v>
      </c>
      <c r="S59" s="74">
        <f t="shared" si="13"/>
        <v>1</v>
      </c>
      <c r="T59" s="74">
        <f t="shared" si="13"/>
        <v>1</v>
      </c>
      <c r="U59" s="74">
        <f t="shared" si="13"/>
        <v>1</v>
      </c>
      <c r="V59" s="74">
        <f t="shared" si="13"/>
        <v>1</v>
      </c>
      <c r="W59" s="74">
        <f t="shared" si="13"/>
        <v>1</v>
      </c>
      <c r="X59" s="74">
        <f t="shared" si="13"/>
        <v>1</v>
      </c>
      <c r="Y59" s="74">
        <f t="shared" si="13"/>
        <v>1</v>
      </c>
      <c r="Z59" s="74">
        <f t="shared" si="13"/>
        <v>1</v>
      </c>
      <c r="AA59" s="74">
        <f t="shared" si="13"/>
        <v>1</v>
      </c>
      <c r="AB59" s="74">
        <f t="shared" si="13"/>
        <v>1</v>
      </c>
      <c r="AC59" s="74">
        <f t="shared" si="13"/>
        <v>1</v>
      </c>
      <c r="AD59" s="74">
        <f t="shared" si="13"/>
        <v>1</v>
      </c>
      <c r="AE59" s="74">
        <f t="shared" si="13"/>
        <v>1</v>
      </c>
      <c r="AF59" s="74">
        <f t="shared" si="13"/>
        <v>1</v>
      </c>
      <c r="AG59" s="74">
        <f t="shared" si="13"/>
        <v>1</v>
      </c>
      <c r="AH59" s="74">
        <f t="shared" si="13"/>
        <v>1</v>
      </c>
      <c r="AI59" s="74">
        <f t="shared" si="13"/>
        <v>1</v>
      </c>
      <c r="AJ59" s="74">
        <f t="shared" si="13"/>
        <v>1</v>
      </c>
      <c r="AK59" s="74">
        <f t="shared" si="13"/>
        <v>1</v>
      </c>
      <c r="AL59" s="74">
        <f t="shared" si="13"/>
        <v>1</v>
      </c>
      <c r="AM59" s="123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263" t="s">
        <v>142</v>
      </c>
      <c r="G61" s="15" t="s">
        <v>143</v>
      </c>
      <c r="H61" s="16" t="s">
        <v>90</v>
      </c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8" t="str">
        <f t="shared" ref="AN74:AN75" si="19">IF(COUNTA(I74:AM74)=0,"",1-COUNTIF(I74:AM74,"☓")/31)</f>
        <v/>
      </c>
      <c r="AO74" s="89">
        <f t="shared" ref="AO74:AO75" si="20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8" t="str">
        <f t="shared" si="19"/>
        <v/>
      </c>
      <c r="AO75" s="89">
        <f t="shared" si="20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116">
        <f>1-(COUNTIF(I74:I75,"☓"))/2</f>
        <v>1</v>
      </c>
      <c r="J76" s="81">
        <f t="shared" ref="J76:AM76" si="21">1-(COUNTIF(J74:J75,"☓"))/2</f>
        <v>1</v>
      </c>
      <c r="K76" s="81">
        <f t="shared" si="21"/>
        <v>1</v>
      </c>
      <c r="L76" s="81">
        <f t="shared" si="21"/>
        <v>1</v>
      </c>
      <c r="M76" s="81">
        <f t="shared" si="21"/>
        <v>1</v>
      </c>
      <c r="N76" s="81">
        <f t="shared" si="21"/>
        <v>1</v>
      </c>
      <c r="O76" s="81">
        <f t="shared" si="21"/>
        <v>1</v>
      </c>
      <c r="P76" s="81">
        <f t="shared" si="21"/>
        <v>1</v>
      </c>
      <c r="Q76" s="81">
        <f t="shared" si="21"/>
        <v>1</v>
      </c>
      <c r="R76" s="81">
        <f t="shared" si="21"/>
        <v>1</v>
      </c>
      <c r="S76" s="81">
        <f t="shared" si="21"/>
        <v>1</v>
      </c>
      <c r="T76" s="81">
        <f t="shared" si="21"/>
        <v>1</v>
      </c>
      <c r="U76" s="81">
        <f t="shared" si="21"/>
        <v>1</v>
      </c>
      <c r="V76" s="81">
        <f t="shared" si="21"/>
        <v>1</v>
      </c>
      <c r="W76" s="81">
        <f t="shared" si="21"/>
        <v>1</v>
      </c>
      <c r="X76" s="81">
        <f t="shared" si="21"/>
        <v>1</v>
      </c>
      <c r="Y76" s="81">
        <f t="shared" si="21"/>
        <v>1</v>
      </c>
      <c r="Z76" s="81">
        <f t="shared" si="21"/>
        <v>1</v>
      </c>
      <c r="AA76" s="81">
        <f t="shared" si="21"/>
        <v>1</v>
      </c>
      <c r="AB76" s="81">
        <f t="shared" si="21"/>
        <v>1</v>
      </c>
      <c r="AC76" s="81">
        <f t="shared" si="21"/>
        <v>1</v>
      </c>
      <c r="AD76" s="81">
        <f t="shared" si="21"/>
        <v>1</v>
      </c>
      <c r="AE76" s="81">
        <f t="shared" si="21"/>
        <v>1</v>
      </c>
      <c r="AF76" s="81">
        <f t="shared" si="21"/>
        <v>1</v>
      </c>
      <c r="AG76" s="81">
        <f t="shared" si="21"/>
        <v>1</v>
      </c>
      <c r="AH76" s="81">
        <f t="shared" si="21"/>
        <v>1</v>
      </c>
      <c r="AI76" s="81">
        <f t="shared" si="21"/>
        <v>1</v>
      </c>
      <c r="AJ76" s="81">
        <f t="shared" si="21"/>
        <v>1</v>
      </c>
      <c r="AK76" s="81">
        <f t="shared" si="21"/>
        <v>1</v>
      </c>
      <c r="AL76" s="81">
        <f t="shared" si="21"/>
        <v>1</v>
      </c>
      <c r="AM76" s="112">
        <f t="shared" si="21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8" t="str">
        <f t="shared" ref="AN77:AN114" si="22">IF(COUNTA(I77:AM77)=0,"",1-COUNTIF(I77:AM77,"☓")/31)</f>
        <v/>
      </c>
      <c r="AO77" s="89">
        <f t="shared" ref="AO77:AO114" si="23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260" t="s">
        <v>185</v>
      </c>
      <c r="G78" s="11" t="s">
        <v>186</v>
      </c>
      <c r="H78" s="118" t="s">
        <v>10</v>
      </c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8" t="str">
        <f t="shared" si="22"/>
        <v/>
      </c>
      <c r="AO78" s="89">
        <f t="shared" si="23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8" t="str">
        <f t="shared" si="22"/>
        <v/>
      </c>
      <c r="AO79" s="89">
        <f t="shared" si="23"/>
        <v>0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8" t="str">
        <f t="shared" si="22"/>
        <v/>
      </c>
      <c r="AO80" s="89">
        <f t="shared" si="23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8" t="str">
        <f t="shared" si="22"/>
        <v/>
      </c>
      <c r="AO81" s="89">
        <f t="shared" si="23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8" t="str">
        <f t="shared" si="22"/>
        <v/>
      </c>
      <c r="AO82" s="89">
        <f t="shared" si="23"/>
        <v>0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8" t="str">
        <f t="shared" si="22"/>
        <v/>
      </c>
      <c r="AO83" s="89">
        <f t="shared" si="23"/>
        <v>0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8" t="str">
        <f t="shared" si="22"/>
        <v/>
      </c>
      <c r="AO84" s="89">
        <f t="shared" si="23"/>
        <v>0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8" t="str">
        <f t="shared" si="22"/>
        <v/>
      </c>
      <c r="AO85" s="89">
        <f t="shared" si="23"/>
        <v>0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8" t="str">
        <f t="shared" si="22"/>
        <v/>
      </c>
      <c r="AO86" s="89">
        <f t="shared" si="23"/>
        <v>0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8" t="str">
        <f t="shared" si="22"/>
        <v/>
      </c>
      <c r="AO87" s="89">
        <f t="shared" si="23"/>
        <v>0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8" t="str">
        <f t="shared" si="22"/>
        <v/>
      </c>
      <c r="AO88" s="89">
        <f t="shared" si="23"/>
        <v>0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8" t="str">
        <f t="shared" si="22"/>
        <v/>
      </c>
      <c r="AO89" s="89">
        <f t="shared" si="23"/>
        <v>0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8" t="str">
        <f t="shared" si="22"/>
        <v/>
      </c>
      <c r="AO90" s="89">
        <f t="shared" si="23"/>
        <v>0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8" t="str">
        <f t="shared" si="22"/>
        <v/>
      </c>
      <c r="AO91" s="89">
        <f t="shared" si="23"/>
        <v>0</v>
      </c>
      <c r="AP91" s="64"/>
      <c r="AS91" s="54" t="s">
        <v>374</v>
      </c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8" t="str">
        <f t="shared" si="22"/>
        <v/>
      </c>
      <c r="AO92" s="89">
        <f t="shared" si="23"/>
        <v>0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1</v>
      </c>
      <c r="J93" s="59">
        <f t="shared" ref="J93:AM93" si="24">1-(COUNTIF(J77:J92,"☓"))/16</f>
        <v>1</v>
      </c>
      <c r="K93" s="59">
        <f t="shared" si="24"/>
        <v>1</v>
      </c>
      <c r="L93" s="59">
        <f t="shared" si="24"/>
        <v>1</v>
      </c>
      <c r="M93" s="59">
        <f t="shared" si="24"/>
        <v>1</v>
      </c>
      <c r="N93" s="59">
        <f t="shared" si="24"/>
        <v>1</v>
      </c>
      <c r="O93" s="59">
        <f t="shared" si="24"/>
        <v>1</v>
      </c>
      <c r="P93" s="59">
        <f t="shared" si="24"/>
        <v>1</v>
      </c>
      <c r="Q93" s="59">
        <f t="shared" si="24"/>
        <v>1</v>
      </c>
      <c r="R93" s="59">
        <f t="shared" si="24"/>
        <v>1</v>
      </c>
      <c r="S93" s="59">
        <f t="shared" si="24"/>
        <v>1</v>
      </c>
      <c r="T93" s="59">
        <f t="shared" si="24"/>
        <v>1</v>
      </c>
      <c r="U93" s="59">
        <f t="shared" si="24"/>
        <v>1</v>
      </c>
      <c r="V93" s="59">
        <f t="shared" si="24"/>
        <v>1</v>
      </c>
      <c r="W93" s="59">
        <f t="shared" si="24"/>
        <v>1</v>
      </c>
      <c r="X93" s="59">
        <f t="shared" si="24"/>
        <v>1</v>
      </c>
      <c r="Y93" s="59">
        <f t="shared" si="24"/>
        <v>1</v>
      </c>
      <c r="Z93" s="59">
        <f t="shared" si="24"/>
        <v>1</v>
      </c>
      <c r="AA93" s="59">
        <f t="shared" si="24"/>
        <v>1</v>
      </c>
      <c r="AB93" s="59">
        <f t="shared" si="24"/>
        <v>1</v>
      </c>
      <c r="AC93" s="59">
        <f t="shared" si="24"/>
        <v>1</v>
      </c>
      <c r="AD93" s="59">
        <f t="shared" si="24"/>
        <v>1</v>
      </c>
      <c r="AE93" s="59">
        <f t="shared" si="24"/>
        <v>1</v>
      </c>
      <c r="AF93" s="59">
        <f t="shared" si="24"/>
        <v>1</v>
      </c>
      <c r="AG93" s="59">
        <f t="shared" si="24"/>
        <v>1</v>
      </c>
      <c r="AH93" s="59">
        <f t="shared" si="24"/>
        <v>1</v>
      </c>
      <c r="AI93" s="59">
        <f t="shared" si="24"/>
        <v>1</v>
      </c>
      <c r="AJ93" s="59">
        <f t="shared" si="24"/>
        <v>1</v>
      </c>
      <c r="AK93" s="59">
        <f t="shared" si="24"/>
        <v>1</v>
      </c>
      <c r="AL93" s="59">
        <f t="shared" si="24"/>
        <v>1</v>
      </c>
      <c r="AM93" s="60">
        <f t="shared" si="24"/>
        <v>1</v>
      </c>
      <c r="AN93" s="97" t="str">
        <f>IF(AO93=0,"100%",AVERAGE(I93:AM93))</f>
        <v>100%</v>
      </c>
      <c r="AO93" s="93">
        <f>SUM(AO77:AO92)</f>
        <v>0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8" t="str">
        <f t="shared" si="22"/>
        <v/>
      </c>
      <c r="AO94" s="89">
        <f t="shared" si="23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8" t="str">
        <f t="shared" si="22"/>
        <v/>
      </c>
      <c r="AO95" s="89">
        <f t="shared" si="23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8" t="str">
        <f t="shared" si="22"/>
        <v/>
      </c>
      <c r="AO96" s="89">
        <f t="shared" si="23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8" t="str">
        <f t="shared" si="22"/>
        <v/>
      </c>
      <c r="AO97" s="89">
        <f t="shared" si="23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8" t="str">
        <f t="shared" si="22"/>
        <v/>
      </c>
      <c r="AO98" s="89">
        <f t="shared" si="23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8" t="str">
        <f t="shared" si="22"/>
        <v/>
      </c>
      <c r="AO99" s="89">
        <f t="shared" si="23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8" t="str">
        <f t="shared" si="22"/>
        <v/>
      </c>
      <c r="AO100" s="89">
        <f t="shared" si="23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8" t="str">
        <f t="shared" si="22"/>
        <v/>
      </c>
      <c r="AO101" s="89">
        <f t="shared" si="23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8" t="str">
        <f t="shared" si="22"/>
        <v/>
      </c>
      <c r="AO102" s="89">
        <f t="shared" si="23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8" t="str">
        <f t="shared" si="22"/>
        <v/>
      </c>
      <c r="AO103" s="89">
        <f t="shared" si="23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8" t="str">
        <f t="shared" si="22"/>
        <v/>
      </c>
      <c r="AO104" s="89">
        <f t="shared" si="23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8" t="str">
        <f t="shared" si="22"/>
        <v/>
      </c>
      <c r="AO105" s="89">
        <f t="shared" si="23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8" t="str">
        <f t="shared" si="22"/>
        <v/>
      </c>
      <c r="AO106" s="89">
        <f t="shared" si="23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8" t="str">
        <f t="shared" si="22"/>
        <v/>
      </c>
      <c r="AO107" s="89">
        <f t="shared" si="23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8" t="str">
        <f t="shared" si="22"/>
        <v/>
      </c>
      <c r="AO108" s="89">
        <f t="shared" si="23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8" t="str">
        <f t="shared" si="22"/>
        <v/>
      </c>
      <c r="AO109" s="89">
        <f t="shared" si="23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8" t="str">
        <f t="shared" si="22"/>
        <v/>
      </c>
      <c r="AO110" s="89">
        <f t="shared" si="23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8" t="str">
        <f t="shared" si="22"/>
        <v/>
      </c>
      <c r="AO111" s="89">
        <f t="shared" si="23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8" t="str">
        <f t="shared" si="22"/>
        <v/>
      </c>
      <c r="AO112" s="89">
        <f t="shared" si="23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8" t="str">
        <f t="shared" si="22"/>
        <v/>
      </c>
      <c r="AO113" s="89">
        <f t="shared" si="23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264" t="s">
        <v>262</v>
      </c>
      <c r="G114" s="34" t="s">
        <v>263</v>
      </c>
      <c r="H114" s="102" t="s">
        <v>30</v>
      </c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8" t="str">
        <f t="shared" si="22"/>
        <v/>
      </c>
      <c r="AO114" s="89">
        <f t="shared" si="23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1</v>
      </c>
      <c r="J116" s="76">
        <f t="shared" ref="J116:AM116" si="26">AVERAGE(J115,J93,J76,J73,J70,J62,J59,J52,J40,J35,J11)</f>
        <v>1</v>
      </c>
      <c r="K116" s="76">
        <f t="shared" si="26"/>
        <v>1</v>
      </c>
      <c r="L116" s="76">
        <f t="shared" si="26"/>
        <v>1</v>
      </c>
      <c r="M116" s="76">
        <f t="shared" si="26"/>
        <v>1</v>
      </c>
      <c r="N116" s="76">
        <f t="shared" si="26"/>
        <v>1</v>
      </c>
      <c r="O116" s="76">
        <f t="shared" si="26"/>
        <v>1</v>
      </c>
      <c r="P116" s="76">
        <f t="shared" si="26"/>
        <v>1</v>
      </c>
      <c r="Q116" s="76">
        <f t="shared" si="26"/>
        <v>1</v>
      </c>
      <c r="R116" s="76">
        <f t="shared" si="26"/>
        <v>1</v>
      </c>
      <c r="S116" s="76">
        <f t="shared" si="26"/>
        <v>1</v>
      </c>
      <c r="T116" s="76">
        <f t="shared" si="26"/>
        <v>1</v>
      </c>
      <c r="U116" s="76">
        <f t="shared" si="26"/>
        <v>1</v>
      </c>
      <c r="V116" s="76">
        <f t="shared" si="26"/>
        <v>1</v>
      </c>
      <c r="W116" s="76">
        <f t="shared" si="26"/>
        <v>1</v>
      </c>
      <c r="X116" s="76">
        <f t="shared" si="26"/>
        <v>1</v>
      </c>
      <c r="Y116" s="76">
        <f t="shared" si="26"/>
        <v>1</v>
      </c>
      <c r="Z116" s="76">
        <f t="shared" si="26"/>
        <v>1</v>
      </c>
      <c r="AA116" s="76">
        <f t="shared" si="26"/>
        <v>1</v>
      </c>
      <c r="AB116" s="76">
        <f t="shared" si="26"/>
        <v>1</v>
      </c>
      <c r="AC116" s="76">
        <f t="shared" si="26"/>
        <v>1</v>
      </c>
      <c r="AD116" s="76">
        <f t="shared" si="26"/>
        <v>1</v>
      </c>
      <c r="AE116" s="76">
        <f t="shared" si="26"/>
        <v>1</v>
      </c>
      <c r="AF116" s="76">
        <f t="shared" si="26"/>
        <v>1</v>
      </c>
      <c r="AG116" s="76">
        <f t="shared" si="26"/>
        <v>1</v>
      </c>
      <c r="AH116" s="76">
        <f t="shared" si="26"/>
        <v>1</v>
      </c>
      <c r="AI116" s="76">
        <f t="shared" si="26"/>
        <v>1</v>
      </c>
      <c r="AJ116" s="76">
        <f t="shared" si="26"/>
        <v>1</v>
      </c>
      <c r="AK116" s="76">
        <f t="shared" si="26"/>
        <v>1</v>
      </c>
      <c r="AL116" s="76">
        <f t="shared" si="26"/>
        <v>1</v>
      </c>
      <c r="AM116" s="77">
        <f t="shared" si="26"/>
        <v>1</v>
      </c>
      <c r="AN116" s="98">
        <f>1-AO116/3069</f>
        <v>1</v>
      </c>
      <c r="AO116" s="95">
        <f>AO115+AO93+AO76+AO73+AO70+AO62+AO59+AO52+AO40+AO35+AO23+AO11</f>
        <v>0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28"/>
        <v>1</v>
      </c>
      <c r="AO119" s="89">
        <f t="shared" si="27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28"/>
        <v>1</v>
      </c>
      <c r="AO120" s="89">
        <f t="shared" si="27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28"/>
        <v>1</v>
      </c>
      <c r="AO121" s="89">
        <f t="shared" si="27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28"/>
        <v>1</v>
      </c>
      <c r="AO122" s="89">
        <f t="shared" si="27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28"/>
        <v>1</v>
      </c>
      <c r="AO123" s="89">
        <f t="shared" si="27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28"/>
        <v>1</v>
      </c>
      <c r="AO124" s="89">
        <f t="shared" si="27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28"/>
        <v>1</v>
      </c>
      <c r="AO125" s="89">
        <f t="shared" si="27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28"/>
        <v>1</v>
      </c>
      <c r="AO126" s="89">
        <f t="shared" si="27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28"/>
        <v>1</v>
      </c>
      <c r="AO127" s="89">
        <f t="shared" si="27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28"/>
        <v>1</v>
      </c>
      <c r="AO128" s="89">
        <f t="shared" si="27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28"/>
        <v>1</v>
      </c>
      <c r="AO129" s="89">
        <f t="shared" si="27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28"/>
        <v>1</v>
      </c>
      <c r="AO130" s="89">
        <f t="shared" si="27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28"/>
        <v>1</v>
      </c>
      <c r="AO131" s="89">
        <f t="shared" si="27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28"/>
        <v>1</v>
      </c>
      <c r="AO132" s="89">
        <f t="shared" si="27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28"/>
        <v>1</v>
      </c>
      <c r="AO133" s="89">
        <f t="shared" si="27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28"/>
        <v>1</v>
      </c>
      <c r="AO134" s="89">
        <f t="shared" si="27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28"/>
        <v>1</v>
      </c>
      <c r="AO135" s="89">
        <f t="shared" si="27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28"/>
        <v>1</v>
      </c>
      <c r="AO136" s="89">
        <f t="shared" si="27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28"/>
        <v>1</v>
      </c>
      <c r="AO137" s="89">
        <f t="shared" si="27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28"/>
        <v>1</v>
      </c>
      <c r="AO138" s="89">
        <f t="shared" si="27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28"/>
        <v>1</v>
      </c>
      <c r="AO139" s="89">
        <f t="shared" si="27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28"/>
        <v>1</v>
      </c>
      <c r="AO140" s="89">
        <f t="shared" si="27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28"/>
        <v>1</v>
      </c>
      <c r="AO141" s="89">
        <f t="shared" si="27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28"/>
        <v>1</v>
      </c>
      <c r="AO142" s="89">
        <f t="shared" si="27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28"/>
        <v>1</v>
      </c>
      <c r="AO143" s="89">
        <f t="shared" si="27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28"/>
        <v>1</v>
      </c>
      <c r="AO144" s="89">
        <f t="shared" si="27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28"/>
        <v>1</v>
      </c>
      <c r="AO145" s="89">
        <f t="shared" si="27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28"/>
        <v>1</v>
      </c>
      <c r="AO146" s="89">
        <f t="shared" si="27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331</v>
      </c>
      <c r="H147" s="104" t="s">
        <v>90</v>
      </c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28"/>
        <v>1</v>
      </c>
      <c r="AO147" s="89">
        <f t="shared" si="27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0">AVERAGE(I116,I148)</f>
        <v>1</v>
      </c>
      <c r="J149" s="76">
        <f t="shared" si="30"/>
        <v>1</v>
      </c>
      <c r="K149" s="76">
        <f t="shared" si="30"/>
        <v>1</v>
      </c>
      <c r="L149" s="76">
        <f t="shared" si="30"/>
        <v>1</v>
      </c>
      <c r="M149" s="76">
        <f t="shared" si="30"/>
        <v>1</v>
      </c>
      <c r="N149" s="76">
        <f t="shared" si="30"/>
        <v>1</v>
      </c>
      <c r="O149" s="76">
        <f t="shared" si="30"/>
        <v>1</v>
      </c>
      <c r="P149" s="76">
        <f t="shared" si="30"/>
        <v>1</v>
      </c>
      <c r="Q149" s="76">
        <f t="shared" si="30"/>
        <v>1</v>
      </c>
      <c r="R149" s="76">
        <f t="shared" si="30"/>
        <v>1</v>
      </c>
      <c r="S149" s="76">
        <f t="shared" si="30"/>
        <v>1</v>
      </c>
      <c r="T149" s="76">
        <f t="shared" si="30"/>
        <v>1</v>
      </c>
      <c r="U149" s="76">
        <f t="shared" si="30"/>
        <v>1</v>
      </c>
      <c r="V149" s="76">
        <f t="shared" si="30"/>
        <v>1</v>
      </c>
      <c r="W149" s="76">
        <f t="shared" si="30"/>
        <v>1</v>
      </c>
      <c r="X149" s="76">
        <f t="shared" si="30"/>
        <v>1</v>
      </c>
      <c r="Y149" s="76">
        <f t="shared" si="30"/>
        <v>1</v>
      </c>
      <c r="Z149" s="76">
        <f t="shared" si="30"/>
        <v>1</v>
      </c>
      <c r="AA149" s="76">
        <f t="shared" si="30"/>
        <v>1</v>
      </c>
      <c r="AB149" s="76">
        <f t="shared" si="30"/>
        <v>1</v>
      </c>
      <c r="AC149" s="76">
        <f t="shared" si="30"/>
        <v>1</v>
      </c>
      <c r="AD149" s="76">
        <f t="shared" si="30"/>
        <v>1</v>
      </c>
      <c r="AE149" s="76">
        <f t="shared" si="30"/>
        <v>1</v>
      </c>
      <c r="AF149" s="76">
        <f t="shared" si="30"/>
        <v>1</v>
      </c>
      <c r="AG149" s="76">
        <f t="shared" si="30"/>
        <v>1</v>
      </c>
      <c r="AH149" s="76">
        <f t="shared" si="30"/>
        <v>1</v>
      </c>
      <c r="AI149" s="76">
        <f t="shared" si="30"/>
        <v>1</v>
      </c>
      <c r="AJ149" s="76">
        <f t="shared" si="30"/>
        <v>1</v>
      </c>
      <c r="AK149" s="76">
        <f t="shared" si="30"/>
        <v>1</v>
      </c>
      <c r="AL149" s="76">
        <f t="shared" si="30"/>
        <v>1</v>
      </c>
      <c r="AM149" s="77">
        <f t="shared" si="30"/>
        <v>1</v>
      </c>
      <c r="AN149" s="127">
        <f>1-(AO149/4030)</f>
        <v>1</v>
      </c>
      <c r="AO149" s="128">
        <f>SUM(AO116+AO148)</f>
        <v>0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P152" s="64"/>
    </row>
    <row r="153" spans="2:42" x14ac:dyDescent="0.2">
      <c r="AP153" s="64"/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ontainsText" dxfId="2214" priority="82" stopIfTrue="1" operator="containsText" text="☓">
      <formula>NOT(ISERROR(SEARCH("☓",H4)))</formula>
    </cfRule>
    <cfRule type="cellIs" dxfId="2213" priority="81" stopIfTrue="1" operator="equal">
      <formula>"☓"</formula>
    </cfRule>
  </conditionalFormatting>
  <conditionalFormatting sqref="I117:K147 O117:AM118 O145:AM147 P119:AM144">
    <cfRule type="cellIs" dxfId="2212" priority="172" stopIfTrue="1" operator="greaterThan">
      <formula>0</formula>
    </cfRule>
  </conditionalFormatting>
  <conditionalFormatting sqref="I117:K147">
    <cfRule type="cellIs" dxfId="2211" priority="171" stopIfTrue="1" operator="equal">
      <formula>"☓"</formula>
    </cfRule>
  </conditionalFormatting>
  <conditionalFormatting sqref="I5:M5 AD5:AE5 I6:L8 I9:M9 I10:AE10">
    <cfRule type="cellIs" dxfId="2210" priority="285" stopIfTrue="1" operator="equal">
      <formula>"☓"</formula>
    </cfRule>
    <cfRule type="cellIs" dxfId="2209" priority="287" stopIfTrue="1" operator="equal">
      <formula>"☓"</formula>
    </cfRule>
    <cfRule type="containsText" dxfId="2208" priority="286" stopIfTrue="1" operator="containsText" text="☓">
      <formula>NOT(ISERROR(SEARCH("☓",I5)))</formula>
    </cfRule>
    <cfRule type="containsText" dxfId="2207" priority="290" stopIfTrue="1" operator="containsText" text="☓">
      <formula>NOT(ISERROR(SEARCH("☓",I5)))</formula>
    </cfRule>
    <cfRule type="cellIs" dxfId="2206" priority="289" stopIfTrue="1" operator="equal">
      <formula>"☓"</formula>
    </cfRule>
    <cfRule type="cellIs" dxfId="2205" priority="288" stopIfTrue="1" operator="greaterThan">
      <formula>0</formula>
    </cfRule>
  </conditionalFormatting>
  <conditionalFormatting sqref="I5:M9">
    <cfRule type="cellIs" dxfId="2204" priority="281" stopIfTrue="1" operator="equal">
      <formula>"☓"</formula>
    </cfRule>
  </conditionalFormatting>
  <conditionalFormatting sqref="I24:O30 X24:AD30 V24:V34 I31:U31 W31:AE31 I32:O34 X32:AD34">
    <cfRule type="containsText" dxfId="2203" priority="258" stopIfTrue="1" operator="containsText" text="☓">
      <formula>NOT(ISERROR(SEARCH("☓",I24)))</formula>
    </cfRule>
    <cfRule type="cellIs" dxfId="2202" priority="257" stopIfTrue="1" operator="equal">
      <formula>"☓"</formula>
    </cfRule>
    <cfRule type="cellIs" dxfId="2201" priority="253" stopIfTrue="1" operator="equal">
      <formula>"☓"</formula>
    </cfRule>
    <cfRule type="cellIs" dxfId="2200" priority="256" stopIfTrue="1" operator="greaterThan">
      <formula>0</formula>
    </cfRule>
    <cfRule type="cellIs" dxfId="2199" priority="255" stopIfTrue="1" operator="equal">
      <formula>"☓"</formula>
    </cfRule>
    <cfRule type="containsText" dxfId="2198" priority="254" stopIfTrue="1" operator="containsText" text="☓">
      <formula>NOT(ISERROR(SEARCH("☓",I24)))</formula>
    </cfRule>
  </conditionalFormatting>
  <conditionalFormatting sqref="I24:V34">
    <cfRule type="cellIs" dxfId="2197" priority="13" stopIfTrue="1" operator="equal">
      <formula>"☓"</formula>
    </cfRule>
  </conditionalFormatting>
  <conditionalFormatting sqref="I13:W22">
    <cfRule type="cellIs" dxfId="2196" priority="17" stopIfTrue="1" operator="equal">
      <formula>"☓"</formula>
    </cfRule>
  </conditionalFormatting>
  <conditionalFormatting sqref="I5:AE10">
    <cfRule type="containsText" dxfId="2195" priority="274" stopIfTrue="1" operator="containsText" text="☓">
      <formula>NOT(ISERROR(SEARCH("☓",I5)))</formula>
    </cfRule>
    <cfRule type="cellIs" dxfId="2194" priority="273" stopIfTrue="1" operator="equal">
      <formula>"☓"</formula>
    </cfRule>
    <cfRule type="cellIs" dxfId="2193" priority="272" stopIfTrue="1" operator="greaterThan">
      <formula>0</formula>
    </cfRule>
    <cfRule type="containsText" dxfId="2192" priority="270" stopIfTrue="1" operator="containsText" text="☓">
      <formula>NOT(ISERROR(SEARCH("☓",I5)))</formula>
    </cfRule>
    <cfRule type="cellIs" dxfId="2191" priority="269" stopIfTrue="1" operator="equal">
      <formula>"☓"</formula>
    </cfRule>
    <cfRule type="cellIs" dxfId="2190" priority="268" stopIfTrue="1" operator="greaterThan">
      <formula>0</formula>
    </cfRule>
    <cfRule type="cellIs" dxfId="2189" priority="271" stopIfTrue="1" operator="equal">
      <formula>"☓"</formula>
    </cfRule>
  </conditionalFormatting>
  <conditionalFormatting sqref="I12:AE12 I13:O22 V13:V22 X13:AE22">
    <cfRule type="cellIs" dxfId="2188" priority="263" stopIfTrue="1" operator="equal">
      <formula>"☓"</formula>
    </cfRule>
    <cfRule type="containsText" dxfId="2187" priority="266" stopIfTrue="1" operator="containsText" text="☓">
      <formula>NOT(ISERROR(SEARCH("☓",I12)))</formula>
    </cfRule>
    <cfRule type="cellIs" dxfId="2186" priority="265" stopIfTrue="1" operator="equal">
      <formula>"☓"</formula>
    </cfRule>
    <cfRule type="cellIs" dxfId="2185" priority="264" stopIfTrue="1" operator="greaterThan">
      <formula>0</formula>
    </cfRule>
    <cfRule type="containsText" dxfId="2184" priority="262" stopIfTrue="1" operator="containsText" text="☓">
      <formula>NOT(ISERROR(SEARCH("☓",I12)))</formula>
    </cfRule>
    <cfRule type="cellIs" dxfId="2183" priority="261" stopIfTrue="1" operator="equal">
      <formula>"☓"</formula>
    </cfRule>
  </conditionalFormatting>
  <conditionalFormatting sqref="I12:AE12 X13:AE22 I13:O22 V13:V22">
    <cfRule type="cellIs" dxfId="2182" priority="260" stopIfTrue="1" operator="greaterThan">
      <formula>0</formula>
    </cfRule>
  </conditionalFormatting>
  <conditionalFormatting sqref="I53:AE58">
    <cfRule type="cellIs" dxfId="2181" priority="228" stopIfTrue="1" operator="greaterThan">
      <formula>0</formula>
    </cfRule>
    <cfRule type="containsText" dxfId="2180" priority="230" stopIfTrue="1" operator="containsText" text="☓">
      <formula>NOT(ISERROR(SEARCH("☓",I53)))</formula>
    </cfRule>
    <cfRule type="cellIs" dxfId="2179" priority="231" stopIfTrue="1" operator="equal">
      <formula>"☓"</formula>
    </cfRule>
    <cfRule type="cellIs" dxfId="2178" priority="232" stopIfTrue="1" operator="greaterThan">
      <formula>0</formula>
    </cfRule>
    <cfRule type="cellIs" dxfId="2177" priority="233" stopIfTrue="1" operator="equal">
      <formula>"☓"</formula>
    </cfRule>
    <cfRule type="containsText" dxfId="2176" priority="234" stopIfTrue="1" operator="containsText" text="☓">
      <formula>NOT(ISERROR(SEARCH("☓",I53)))</formula>
    </cfRule>
    <cfRule type="cellIs" dxfId="2175" priority="229" stopIfTrue="1" operator="equal">
      <formula>"☓"</formula>
    </cfRule>
  </conditionalFormatting>
  <conditionalFormatting sqref="I60:AE61">
    <cfRule type="cellIs" dxfId="2174" priority="221" stopIfTrue="1" operator="equal">
      <formula>"☓"</formula>
    </cfRule>
    <cfRule type="containsText" dxfId="2173" priority="222" stopIfTrue="1" operator="containsText" text="☓">
      <formula>NOT(ISERROR(SEARCH("☓",I60)))</formula>
    </cfRule>
    <cfRule type="cellIs" dxfId="2172" priority="223" stopIfTrue="1" operator="equal">
      <formula>"☓"</formula>
    </cfRule>
    <cfRule type="cellIs" dxfId="2171" priority="224" stopIfTrue="1" operator="greaterThan">
      <formula>0</formula>
    </cfRule>
    <cfRule type="cellIs" dxfId="2170" priority="225" stopIfTrue="1" operator="equal">
      <formula>"☓"</formula>
    </cfRule>
    <cfRule type="containsText" dxfId="2169" priority="226" stopIfTrue="1" operator="containsText" text="☓">
      <formula>NOT(ISERROR(SEARCH("☓",I60)))</formula>
    </cfRule>
    <cfRule type="cellIs" dxfId="2168" priority="220" stopIfTrue="1" operator="greaterThan">
      <formula>0</formula>
    </cfRule>
  </conditionalFormatting>
  <conditionalFormatting sqref="I71:AE72">
    <cfRule type="containsText" dxfId="2167" priority="210" stopIfTrue="1" operator="containsText" text="☓">
      <formula>NOT(ISERROR(SEARCH("☓",I71)))</formula>
    </cfRule>
    <cfRule type="cellIs" dxfId="2166" priority="209" stopIfTrue="1" operator="equal">
      <formula>"☓"</formula>
    </cfRule>
    <cfRule type="cellIs" dxfId="2165" priority="208" stopIfTrue="1" operator="greaterThan">
      <formula>0</formula>
    </cfRule>
    <cfRule type="cellIs" dxfId="2164" priority="207" stopIfTrue="1" operator="equal">
      <formula>"☓"</formula>
    </cfRule>
    <cfRule type="containsText" dxfId="2163" priority="206" stopIfTrue="1" operator="containsText" text="☓">
      <formula>NOT(ISERROR(SEARCH("☓",I71)))</formula>
    </cfRule>
    <cfRule type="cellIs" dxfId="2162" priority="204" stopIfTrue="1" operator="greaterThan">
      <formula>0</formula>
    </cfRule>
    <cfRule type="cellIs" dxfId="2161" priority="205" stopIfTrue="1" operator="equal">
      <formula>"☓"</formula>
    </cfRule>
  </conditionalFormatting>
  <conditionalFormatting sqref="I74:AE75">
    <cfRule type="cellIs" dxfId="2160" priority="201" stopIfTrue="1" operator="equal">
      <formula>"☓"</formula>
    </cfRule>
    <cfRule type="containsText" dxfId="2159" priority="198" stopIfTrue="1" operator="containsText" text="☓">
      <formula>NOT(ISERROR(SEARCH("☓",I74)))</formula>
    </cfRule>
    <cfRule type="cellIs" dxfId="2158" priority="197" stopIfTrue="1" operator="equal">
      <formula>"☓"</formula>
    </cfRule>
    <cfRule type="cellIs" dxfId="2157" priority="196" stopIfTrue="1" operator="greaterThan">
      <formula>0</formula>
    </cfRule>
    <cfRule type="cellIs" dxfId="2156" priority="200" stopIfTrue="1" operator="greaterThan">
      <formula>0</formula>
    </cfRule>
    <cfRule type="containsText" dxfId="2155" priority="202" stopIfTrue="1" operator="containsText" text="☓">
      <formula>NOT(ISERROR(SEARCH("☓",I74)))</formula>
    </cfRule>
    <cfRule type="cellIs" dxfId="2154" priority="199" stopIfTrue="1" operator="equal">
      <formula>"☓"</formula>
    </cfRule>
  </conditionalFormatting>
  <conditionalFormatting sqref="I77:AE92">
    <cfRule type="cellIs" dxfId="2153" priority="191" stopIfTrue="1" operator="equal">
      <formula>"☓"</formula>
    </cfRule>
    <cfRule type="cellIs" dxfId="2152" priority="189" stopIfTrue="1" operator="equal">
      <formula>"☓"</formula>
    </cfRule>
    <cfRule type="cellIs" dxfId="2151" priority="188" stopIfTrue="1" operator="greaterThan">
      <formula>0</formula>
    </cfRule>
    <cfRule type="containsText" dxfId="2150" priority="190" stopIfTrue="1" operator="containsText" text="☓">
      <formula>NOT(ISERROR(SEARCH("☓",I77)))</formula>
    </cfRule>
    <cfRule type="containsText" dxfId="2149" priority="194" stopIfTrue="1" operator="containsText" text="☓">
      <formula>NOT(ISERROR(SEARCH("☓",I77)))</formula>
    </cfRule>
    <cfRule type="cellIs" dxfId="2148" priority="193" stopIfTrue="1" operator="equal">
      <formula>"☓"</formula>
    </cfRule>
    <cfRule type="cellIs" dxfId="2147" priority="192" stopIfTrue="1" operator="greaterThan">
      <formula>0</formula>
    </cfRule>
  </conditionalFormatting>
  <conditionalFormatting sqref="I94:AE114">
    <cfRule type="cellIs" dxfId="2146" priority="183" stopIfTrue="1" operator="equal">
      <formula>"☓"</formula>
    </cfRule>
    <cfRule type="cellIs" dxfId="2145" priority="184" stopIfTrue="1" operator="greaterThan">
      <formula>0</formula>
    </cfRule>
    <cfRule type="cellIs" dxfId="2144" priority="185" stopIfTrue="1" operator="equal">
      <formula>"☓"</formula>
    </cfRule>
    <cfRule type="cellIs" dxfId="2143" priority="180" stopIfTrue="1" operator="greaterThan">
      <formula>0</formula>
    </cfRule>
    <cfRule type="cellIs" dxfId="2142" priority="181" stopIfTrue="1" operator="equal">
      <formula>"☓"</formula>
    </cfRule>
    <cfRule type="containsText" dxfId="2141" priority="186" stopIfTrue="1" operator="containsText" text="☓">
      <formula>NOT(ISERROR(SEARCH("☓",I94)))</formula>
    </cfRule>
    <cfRule type="containsText" dxfId="2140" priority="182" stopIfTrue="1" operator="containsText" text="☓">
      <formula>NOT(ISERROR(SEARCH("☓",I94)))</formula>
    </cfRule>
  </conditionalFormatting>
  <conditionalFormatting sqref="I5:AM10">
    <cfRule type="cellIs" dxfId="2139" priority="169" stopIfTrue="1" operator="equal">
      <formula>"☓"</formula>
    </cfRule>
  </conditionalFormatting>
  <conditionalFormatting sqref="I12:AM12 X13:AM22">
    <cfRule type="cellIs" dxfId="2138" priority="113" stopIfTrue="1" operator="equal">
      <formula>"☓"</formula>
    </cfRule>
  </conditionalFormatting>
  <conditionalFormatting sqref="I36:AM39">
    <cfRule type="cellIs" dxfId="2137" priority="243" stopIfTrue="1" operator="equal">
      <formula>"☓"</formula>
    </cfRule>
    <cfRule type="cellIs" dxfId="2136" priority="244" stopIfTrue="1" operator="greaterThan">
      <formula>0</formula>
    </cfRule>
    <cfRule type="cellIs" dxfId="2135" priority="245" stopIfTrue="1" operator="equal">
      <formula>"☓"</formula>
    </cfRule>
    <cfRule type="containsText" dxfId="2134" priority="246" stopIfTrue="1" operator="containsText" text="☓">
      <formula>NOT(ISERROR(SEARCH("☓",I36)))</formula>
    </cfRule>
    <cfRule type="cellIs" dxfId="2133" priority="247" stopIfTrue="1" operator="equal">
      <formula>"☓"</formula>
    </cfRule>
    <cfRule type="cellIs" dxfId="2132" priority="248" stopIfTrue="1" operator="greaterThan">
      <formula>0</formula>
    </cfRule>
    <cfRule type="cellIs" dxfId="2131" priority="249" stopIfTrue="1" operator="equal">
      <formula>"☓"</formula>
    </cfRule>
    <cfRule type="containsText" dxfId="2130" priority="250" stopIfTrue="1" operator="containsText" text="☓">
      <formula>NOT(ISERROR(SEARCH("☓",I36)))</formula>
    </cfRule>
  </conditionalFormatting>
  <conditionalFormatting sqref="I41:AM51">
    <cfRule type="cellIs" dxfId="2129" priority="236" stopIfTrue="1" operator="greaterThan">
      <formula>0</formula>
    </cfRule>
    <cfRule type="cellIs" dxfId="2128" priority="237" stopIfTrue="1" operator="equal">
      <formula>"☓"</formula>
    </cfRule>
    <cfRule type="cellIs" dxfId="2127" priority="235" stopIfTrue="1" operator="equal">
      <formula>"☓"</formula>
    </cfRule>
    <cfRule type="cellIs" dxfId="2126" priority="239" stopIfTrue="1" operator="equal">
      <formula>"☓"</formula>
    </cfRule>
    <cfRule type="cellIs" dxfId="2125" priority="240" stopIfTrue="1" operator="greaterThan">
      <formula>0</formula>
    </cfRule>
    <cfRule type="containsText" dxfId="2124" priority="242" stopIfTrue="1" operator="containsText" text="☓">
      <formula>NOT(ISERROR(SEARCH("☓",I41)))</formula>
    </cfRule>
    <cfRule type="cellIs" dxfId="2123" priority="241" stopIfTrue="1" operator="equal">
      <formula>"☓"</formula>
    </cfRule>
    <cfRule type="containsText" dxfId="2122" priority="238" stopIfTrue="1" operator="containsText" text="☓">
      <formula>NOT(ISERROR(SEARCH("☓",I41)))</formula>
    </cfRule>
  </conditionalFormatting>
  <conditionalFormatting sqref="I53:AM58">
    <cfRule type="cellIs" dxfId="2121" priority="121" stopIfTrue="1" operator="equal">
      <formula>"☓"</formula>
    </cfRule>
  </conditionalFormatting>
  <conditionalFormatting sqref="I60:AM61">
    <cfRule type="cellIs" dxfId="2120" priority="161" stopIfTrue="1" operator="equal">
      <formula>"☓"</formula>
    </cfRule>
  </conditionalFormatting>
  <conditionalFormatting sqref="I63:AM69">
    <cfRule type="containsText" dxfId="2119" priority="218" stopIfTrue="1" operator="containsText" text="☓">
      <formula>NOT(ISERROR(SEARCH("☓",I63)))</formula>
    </cfRule>
    <cfRule type="cellIs" dxfId="2118" priority="211" stopIfTrue="1" operator="equal">
      <formula>"☓"</formula>
    </cfRule>
    <cfRule type="cellIs" dxfId="2117" priority="212" stopIfTrue="1" operator="greaterThan">
      <formula>0</formula>
    </cfRule>
    <cfRule type="cellIs" dxfId="2116" priority="213" stopIfTrue="1" operator="equal">
      <formula>"☓"</formula>
    </cfRule>
    <cfRule type="cellIs" dxfId="2115" priority="217" stopIfTrue="1" operator="equal">
      <formula>"☓"</formula>
    </cfRule>
    <cfRule type="cellIs" dxfId="2114" priority="216" stopIfTrue="1" operator="greaterThan">
      <formula>0</formula>
    </cfRule>
    <cfRule type="cellIs" dxfId="2113" priority="215" stopIfTrue="1" operator="equal">
      <formula>"☓"</formula>
    </cfRule>
    <cfRule type="containsText" dxfId="2112" priority="214" stopIfTrue="1" operator="containsText" text="☓">
      <formula>NOT(ISERROR(SEARCH("☓",I63)))</formula>
    </cfRule>
  </conditionalFormatting>
  <conditionalFormatting sqref="I71:AM72">
    <cfRule type="cellIs" dxfId="2111" priority="153" stopIfTrue="1" operator="equal">
      <formula>"☓"</formula>
    </cfRule>
  </conditionalFormatting>
  <conditionalFormatting sqref="I74:AM75">
    <cfRule type="cellIs" dxfId="2110" priority="145" stopIfTrue="1" operator="equal">
      <formula>"☓"</formula>
    </cfRule>
  </conditionalFormatting>
  <conditionalFormatting sqref="I77:AM92">
    <cfRule type="cellIs" dxfId="2109" priority="137" stopIfTrue="1" operator="equal">
      <formula>"☓"</formula>
    </cfRule>
  </conditionalFormatting>
  <conditionalFormatting sqref="I94:AM114">
    <cfRule type="cellIs" dxfId="2108" priority="129" stopIfTrue="1" operator="equal">
      <formula>"☓"</formula>
    </cfRule>
  </conditionalFormatting>
  <conditionalFormatting sqref="L117:N118 L119:L144 L145:N147">
    <cfRule type="cellIs" dxfId="2107" priority="93" stopIfTrue="1" operator="equal">
      <formula>"☓"</formula>
    </cfRule>
    <cfRule type="containsText" dxfId="2106" priority="94" stopIfTrue="1" operator="containsText" text="☓">
      <formula>NOT(ISERROR(SEARCH("☓",L117)))</formula>
    </cfRule>
    <cfRule type="cellIs" dxfId="2105" priority="96" stopIfTrue="1" operator="greaterThan">
      <formula>0</formula>
    </cfRule>
    <cfRule type="containsText" dxfId="2104" priority="98" stopIfTrue="1" operator="containsText" text="☓">
      <formula>NOT(ISERROR(SEARCH("☓",L117)))</formula>
    </cfRule>
    <cfRule type="cellIs" dxfId="2103" priority="95" stopIfTrue="1" operator="equal">
      <formula>"☓"</formula>
    </cfRule>
  </conditionalFormatting>
  <conditionalFormatting sqref="L117:N118 L145:N147 L119:L144">
    <cfRule type="cellIs" dxfId="2102" priority="92" stopIfTrue="1" operator="greaterThan">
      <formula>0</formula>
    </cfRule>
  </conditionalFormatting>
  <conditionalFormatting sqref="L117:N118 L145:N147">
    <cfRule type="cellIs" dxfId="2101" priority="91" stopIfTrue="1" operator="equal">
      <formula>"☓"</formula>
    </cfRule>
  </conditionalFormatting>
  <conditionalFormatting sqref="L117:AM118 L119:L144 L145:AM147">
    <cfRule type="cellIs" dxfId="2100" priority="97" stopIfTrue="1" operator="equal">
      <formula>"☓"</formula>
    </cfRule>
  </conditionalFormatting>
  <conditionalFormatting sqref="L119:AM144">
    <cfRule type="cellIs" dxfId="2099" priority="89" stopIfTrue="1" operator="equal">
      <formula>"☓"</formula>
    </cfRule>
  </conditionalFormatting>
  <conditionalFormatting sqref="M6:M8">
    <cfRule type="cellIs" dxfId="2098" priority="275" stopIfTrue="1" operator="equal">
      <formula>"☓"</formula>
    </cfRule>
    <cfRule type="containsText" dxfId="2097" priority="278" stopIfTrue="1" operator="containsText" text="☓">
      <formula>NOT(ISERROR(SEARCH("☓",M6)))</formula>
    </cfRule>
    <cfRule type="containsText" dxfId="2096" priority="282" stopIfTrue="1" operator="containsText" text="☓">
      <formula>NOT(ISERROR(SEARCH("☓",M6)))</formula>
    </cfRule>
    <cfRule type="cellIs" dxfId="2095" priority="280" stopIfTrue="1" operator="greaterThan">
      <formula>0</formula>
    </cfRule>
    <cfRule type="cellIs" dxfId="2094" priority="279" stopIfTrue="1" operator="equal">
      <formula>"☓"</formula>
    </cfRule>
    <cfRule type="cellIs" dxfId="2093" priority="277" stopIfTrue="1" operator="equal">
      <formula>"☓"</formula>
    </cfRule>
    <cfRule type="cellIs" dxfId="2092" priority="276" stopIfTrue="1" operator="greaterThan">
      <formula>0</formula>
    </cfRule>
  </conditionalFormatting>
  <conditionalFormatting sqref="M119:O144">
    <cfRule type="cellIs" dxfId="2091" priority="83" stopIfTrue="1" operator="equal">
      <formula>"☓"</formula>
    </cfRule>
    <cfRule type="cellIs" dxfId="2090" priority="85" stopIfTrue="1" operator="equal">
      <formula>"☓"</formula>
    </cfRule>
    <cfRule type="containsText" dxfId="2089" priority="86" stopIfTrue="1" operator="containsText" text="☓">
      <formula>NOT(ISERROR(SEARCH("☓",M119)))</formula>
    </cfRule>
    <cfRule type="cellIs" dxfId="2088" priority="87" stopIfTrue="1" operator="equal">
      <formula>"☓"</formula>
    </cfRule>
    <cfRule type="cellIs" dxfId="2087" priority="88" stopIfTrue="1" operator="greaterThan">
      <formula>0</formula>
    </cfRule>
    <cfRule type="containsText" dxfId="2086" priority="90" stopIfTrue="1" operator="containsText" text="☓">
      <formula>NOT(ISERROR(SEARCH("☓",M119)))</formula>
    </cfRule>
    <cfRule type="cellIs" dxfId="2085" priority="84" stopIfTrue="1" operator="greaterThan">
      <formula>0</formula>
    </cfRule>
  </conditionalFormatting>
  <conditionalFormatting sqref="O117:AM118 I117:K147 P119:AM144 O145:AM147">
    <cfRule type="cellIs" dxfId="2084" priority="173" stopIfTrue="1" operator="equal">
      <formula>"☓"</formula>
    </cfRule>
    <cfRule type="cellIs" dxfId="2083" priority="175" stopIfTrue="1" operator="equal">
      <formula>"☓"</formula>
    </cfRule>
    <cfRule type="cellIs" dxfId="2082" priority="176" stopIfTrue="1" operator="greaterThan">
      <formula>0</formula>
    </cfRule>
    <cfRule type="cellIs" dxfId="2081" priority="177" stopIfTrue="1" operator="equal">
      <formula>"☓"</formula>
    </cfRule>
    <cfRule type="containsText" dxfId="2080" priority="178" stopIfTrue="1" operator="containsText" text="☓">
      <formula>NOT(ISERROR(SEARCH("☓",I117)))</formula>
    </cfRule>
    <cfRule type="containsText" dxfId="2079" priority="174" stopIfTrue="1" operator="containsText" text="☓">
      <formula>NOT(ISERROR(SEARCH("☓",I117)))</formula>
    </cfRule>
  </conditionalFormatting>
  <conditionalFormatting sqref="P13:U22">
    <cfRule type="containsText" dxfId="2078" priority="30" stopIfTrue="1" operator="containsText" text="☓">
      <formula>NOT(ISERROR(SEARCH("☓",P13)))</formula>
    </cfRule>
  </conditionalFormatting>
  <conditionalFormatting sqref="P24:U30">
    <cfRule type="containsText" dxfId="2077" priority="16" stopIfTrue="1" operator="containsText" text="☓">
      <formula>NOT(ISERROR(SEARCH("☓",P24)))</formula>
    </cfRule>
  </conditionalFormatting>
  <conditionalFormatting sqref="P32:U34">
    <cfRule type="containsText" dxfId="2076" priority="14" stopIfTrue="1" operator="containsText" text="☓">
      <formula>NOT(ISERROR(SEARCH("☓",P32)))</formula>
    </cfRule>
  </conditionalFormatting>
  <conditionalFormatting sqref="W13:W22">
    <cfRule type="containsText" dxfId="2075" priority="18" stopIfTrue="1" operator="containsText" text="☓">
      <formula>NOT(ISERROR(SEARCH("☓",W13)))</formula>
    </cfRule>
  </conditionalFormatting>
  <conditionalFormatting sqref="W24:W30">
    <cfRule type="containsText" dxfId="2074" priority="12" stopIfTrue="1" operator="containsText" text="☓">
      <formula>NOT(ISERROR(SEARCH("☓",W24)))</formula>
    </cfRule>
  </conditionalFormatting>
  <conditionalFormatting sqref="W32:W34">
    <cfRule type="containsText" dxfId="2073" priority="10" stopIfTrue="1" operator="containsText" text="☓">
      <formula>NOT(ISERROR(SEARCH("☓",W32)))</formula>
    </cfRule>
  </conditionalFormatting>
  <conditionalFormatting sqref="W31:AE31 I24:O30 V24:V34 I31:U31 I32:O34 X24:AD30 X32:AD34">
    <cfRule type="cellIs" dxfId="2072" priority="252" stopIfTrue="1" operator="greaterThan">
      <formula>0</formula>
    </cfRule>
  </conditionalFormatting>
  <conditionalFormatting sqref="W24:AM30">
    <cfRule type="cellIs" dxfId="2071" priority="3" stopIfTrue="1" operator="equal">
      <formula>"☓"</formula>
    </cfRule>
  </conditionalFormatting>
  <conditionalFormatting sqref="W32:AM34">
    <cfRule type="cellIs" dxfId="2070" priority="1" stopIfTrue="1" operator="equal">
      <formula>"☓"</formula>
    </cfRule>
  </conditionalFormatting>
  <conditionalFormatting sqref="AD5:AE5 I10:AE10 I5:M5 I6:L8 I9:M9">
    <cfRule type="cellIs" dxfId="2069" priority="284" stopIfTrue="1" operator="greaterThan">
      <formula>0</formula>
    </cfRule>
  </conditionalFormatting>
  <conditionalFormatting sqref="AD5:AE5 I10:AE10">
    <cfRule type="cellIs" dxfId="2068" priority="283" stopIfTrue="1" operator="equal">
      <formula>"☓"</formula>
    </cfRule>
  </conditionalFormatting>
  <conditionalFormatting sqref="AE24:AH30">
    <cfRule type="containsText" dxfId="2067" priority="4" stopIfTrue="1" operator="containsText" text="☓">
      <formula>NOT(ISERROR(SEARCH("☓",AE24)))</formula>
    </cfRule>
  </conditionalFormatting>
  <conditionalFormatting sqref="AE32:AH34">
    <cfRule type="containsText" dxfId="2066" priority="2" stopIfTrue="1" operator="containsText" text="☓">
      <formula>NOT(ISERROR(SEARCH("☓",AE32)))</formula>
    </cfRule>
  </conditionalFormatting>
  <conditionalFormatting sqref="AF5:AM10">
    <cfRule type="cellIs" dxfId="2065" priority="168" stopIfTrue="1" operator="greaterThan">
      <formula>0</formula>
    </cfRule>
    <cfRule type="cellIs" dxfId="2064" priority="167" stopIfTrue="1" operator="equal">
      <formula>"☓"</formula>
    </cfRule>
    <cfRule type="containsText" dxfId="2063" priority="166" stopIfTrue="1" operator="containsText" text="☓">
      <formula>NOT(ISERROR(SEARCH("☓",AF5)))</formula>
    </cfRule>
    <cfRule type="cellIs" dxfId="2062" priority="165" stopIfTrue="1" operator="equal">
      <formula>"☓"</formula>
    </cfRule>
    <cfRule type="cellIs" dxfId="2061" priority="164" stopIfTrue="1" operator="greaterThan">
      <formula>0</formula>
    </cfRule>
    <cfRule type="cellIs" dxfId="2060" priority="163" stopIfTrue="1" operator="equal">
      <formula>"☓"</formula>
    </cfRule>
    <cfRule type="containsText" dxfId="2059" priority="170" stopIfTrue="1" operator="containsText" text="☓">
      <formula>NOT(ISERROR(SEARCH("☓",AF5)))</formula>
    </cfRule>
  </conditionalFormatting>
  <conditionalFormatting sqref="AF12:AM22">
    <cfRule type="cellIs" dxfId="2058" priority="112" stopIfTrue="1" operator="greaterThan">
      <formula>0</formula>
    </cfRule>
    <cfRule type="cellIs" dxfId="2057" priority="111" stopIfTrue="1" operator="equal">
      <formula>"☓"</formula>
    </cfRule>
    <cfRule type="containsText" dxfId="2056" priority="110" stopIfTrue="1" operator="containsText" text="☓">
      <formula>NOT(ISERROR(SEARCH("☓",AF12)))</formula>
    </cfRule>
    <cfRule type="containsText" dxfId="2055" priority="114" stopIfTrue="1" operator="containsText" text="☓">
      <formula>NOT(ISERROR(SEARCH("☓",AF12)))</formula>
    </cfRule>
    <cfRule type="cellIs" dxfId="2054" priority="109" stopIfTrue="1" operator="equal">
      <formula>"☓"</formula>
    </cfRule>
    <cfRule type="cellIs" dxfId="2053" priority="108" stopIfTrue="1" operator="greaterThan">
      <formula>0</formula>
    </cfRule>
    <cfRule type="cellIs" dxfId="2052" priority="107" stopIfTrue="1" operator="equal">
      <formula>"☓"</formula>
    </cfRule>
  </conditionalFormatting>
  <conditionalFormatting sqref="AF31:AM31 AI24:AM30 AI32:AM34">
    <cfRule type="cellIs" dxfId="2051" priority="100" stopIfTrue="1" operator="greaterThan">
      <formula>0</formula>
    </cfRule>
  </conditionalFormatting>
  <conditionalFormatting sqref="AF31:AM31">
    <cfRule type="cellIs" dxfId="2050" priority="99" stopIfTrue="1" operator="equal">
      <formula>"☓"</formula>
    </cfRule>
  </conditionalFormatting>
  <conditionalFormatting sqref="AF53:AM58">
    <cfRule type="cellIs" dxfId="2049" priority="119" stopIfTrue="1" operator="equal">
      <formula>"☓"</formula>
    </cfRule>
    <cfRule type="containsText" dxfId="2048" priority="118" stopIfTrue="1" operator="containsText" text="☓">
      <formula>NOT(ISERROR(SEARCH("☓",AF53)))</formula>
    </cfRule>
    <cfRule type="cellIs" dxfId="2047" priority="120" stopIfTrue="1" operator="greaterThan">
      <formula>0</formula>
    </cfRule>
    <cfRule type="cellIs" dxfId="2046" priority="115" stopIfTrue="1" operator="equal">
      <formula>"☓"</formula>
    </cfRule>
    <cfRule type="cellIs" dxfId="2045" priority="116" stopIfTrue="1" operator="greaterThan">
      <formula>0</formula>
    </cfRule>
    <cfRule type="cellIs" dxfId="2044" priority="117" stopIfTrue="1" operator="equal">
      <formula>"☓"</formula>
    </cfRule>
    <cfRule type="containsText" dxfId="2043" priority="122" stopIfTrue="1" operator="containsText" text="☓">
      <formula>NOT(ISERROR(SEARCH("☓",AF53)))</formula>
    </cfRule>
  </conditionalFormatting>
  <conditionalFormatting sqref="AF60:AM61">
    <cfRule type="cellIs" dxfId="2042" priority="159" stopIfTrue="1" operator="equal">
      <formula>"☓"</formula>
    </cfRule>
    <cfRule type="containsText" dxfId="2041" priority="158" stopIfTrue="1" operator="containsText" text="☓">
      <formula>NOT(ISERROR(SEARCH("☓",AF60)))</formula>
    </cfRule>
    <cfRule type="cellIs" dxfId="2040" priority="157" stopIfTrue="1" operator="equal">
      <formula>"☓"</formula>
    </cfRule>
    <cfRule type="cellIs" dxfId="2039" priority="155" stopIfTrue="1" operator="equal">
      <formula>"☓"</formula>
    </cfRule>
    <cfRule type="cellIs" dxfId="2038" priority="156" stopIfTrue="1" operator="greaterThan">
      <formula>0</formula>
    </cfRule>
    <cfRule type="containsText" dxfId="2037" priority="162" stopIfTrue="1" operator="containsText" text="☓">
      <formula>NOT(ISERROR(SEARCH("☓",AF60)))</formula>
    </cfRule>
    <cfRule type="cellIs" dxfId="2036" priority="160" stopIfTrue="1" operator="greaterThan">
      <formula>0</formula>
    </cfRule>
  </conditionalFormatting>
  <conditionalFormatting sqref="AF71:AM72">
    <cfRule type="cellIs" dxfId="2035" priority="151" stopIfTrue="1" operator="equal">
      <formula>"☓"</formula>
    </cfRule>
    <cfRule type="cellIs" dxfId="2034" priority="152" stopIfTrue="1" operator="greaterThan">
      <formula>0</formula>
    </cfRule>
    <cfRule type="containsText" dxfId="2033" priority="154" stopIfTrue="1" operator="containsText" text="☓">
      <formula>NOT(ISERROR(SEARCH("☓",AF71)))</formula>
    </cfRule>
    <cfRule type="cellIs" dxfId="2032" priority="149" stopIfTrue="1" operator="equal">
      <formula>"☓"</formula>
    </cfRule>
    <cfRule type="cellIs" dxfId="2031" priority="147" stopIfTrue="1" operator="equal">
      <formula>"☓"</formula>
    </cfRule>
    <cfRule type="cellIs" dxfId="2030" priority="148" stopIfTrue="1" operator="greaterThan">
      <formula>0</formula>
    </cfRule>
    <cfRule type="containsText" dxfId="2029" priority="150" stopIfTrue="1" operator="containsText" text="☓">
      <formula>NOT(ISERROR(SEARCH("☓",AF71)))</formula>
    </cfRule>
  </conditionalFormatting>
  <conditionalFormatting sqref="AF74:AM75">
    <cfRule type="cellIs" dxfId="2028" priority="139" stopIfTrue="1" operator="equal">
      <formula>"☓"</formula>
    </cfRule>
    <cfRule type="cellIs" dxfId="2027" priority="140" stopIfTrue="1" operator="greaterThan">
      <formula>0</formula>
    </cfRule>
    <cfRule type="cellIs" dxfId="2026" priority="141" stopIfTrue="1" operator="equal">
      <formula>"☓"</formula>
    </cfRule>
    <cfRule type="containsText" dxfId="2025" priority="142" stopIfTrue="1" operator="containsText" text="☓">
      <formula>NOT(ISERROR(SEARCH("☓",AF74)))</formula>
    </cfRule>
    <cfRule type="cellIs" dxfId="2024" priority="143" stopIfTrue="1" operator="equal">
      <formula>"☓"</formula>
    </cfRule>
    <cfRule type="cellIs" dxfId="2023" priority="144" stopIfTrue="1" operator="greaterThan">
      <formula>0</formula>
    </cfRule>
    <cfRule type="containsText" dxfId="2022" priority="146" stopIfTrue="1" operator="containsText" text="☓">
      <formula>NOT(ISERROR(SEARCH("☓",AF74)))</formula>
    </cfRule>
  </conditionalFormatting>
  <conditionalFormatting sqref="AF77:AM92">
    <cfRule type="cellIs" dxfId="2021" priority="135" stopIfTrue="1" operator="equal">
      <formula>"☓"</formula>
    </cfRule>
    <cfRule type="cellIs" dxfId="2020" priority="136" stopIfTrue="1" operator="greaterThan">
      <formula>0</formula>
    </cfRule>
    <cfRule type="containsText" dxfId="2019" priority="138" stopIfTrue="1" operator="containsText" text="☓">
      <formula>NOT(ISERROR(SEARCH("☓",AF77)))</formula>
    </cfRule>
    <cfRule type="containsText" dxfId="2018" priority="134" stopIfTrue="1" operator="containsText" text="☓">
      <formula>NOT(ISERROR(SEARCH("☓",AF77)))</formula>
    </cfRule>
    <cfRule type="cellIs" dxfId="2017" priority="131" stopIfTrue="1" operator="equal">
      <formula>"☓"</formula>
    </cfRule>
    <cfRule type="cellIs" dxfId="2016" priority="132" stopIfTrue="1" operator="greaterThan">
      <formula>0</formula>
    </cfRule>
    <cfRule type="cellIs" dxfId="2015" priority="133" stopIfTrue="1" operator="equal">
      <formula>"☓"</formula>
    </cfRule>
  </conditionalFormatting>
  <conditionalFormatting sqref="AF94:AM114">
    <cfRule type="containsText" dxfId="2014" priority="126" stopIfTrue="1" operator="containsText" text="☓">
      <formula>NOT(ISERROR(SEARCH("☓",AF94)))</formula>
    </cfRule>
    <cfRule type="cellIs" dxfId="2013" priority="128" stopIfTrue="1" operator="greaterThan">
      <formula>0</formula>
    </cfRule>
    <cfRule type="containsText" dxfId="2012" priority="130" stopIfTrue="1" operator="containsText" text="☓">
      <formula>NOT(ISERROR(SEARCH("☓",AF94)))</formula>
    </cfRule>
    <cfRule type="cellIs" dxfId="2011" priority="124" stopIfTrue="1" operator="greaterThan">
      <formula>0</formula>
    </cfRule>
    <cfRule type="cellIs" dxfId="2010" priority="125" stopIfTrue="1" operator="equal">
      <formula>"☓"</formula>
    </cfRule>
    <cfRule type="cellIs" dxfId="2009" priority="127" stopIfTrue="1" operator="equal">
      <formula>"☓"</formula>
    </cfRule>
    <cfRule type="cellIs" dxfId="2008" priority="123" stopIfTrue="1" operator="equal">
      <formula>"☓"</formula>
    </cfRule>
  </conditionalFormatting>
  <conditionalFormatting sqref="AI24:AM30 W31:AM31 AI32:AM34">
    <cfRule type="cellIs" dxfId="2007" priority="105" stopIfTrue="1" operator="equal">
      <formula>"☓"</formula>
    </cfRule>
  </conditionalFormatting>
  <conditionalFormatting sqref="AI24:AM30 AF31:AM31 AI32:AM34">
    <cfRule type="containsText" dxfId="2006" priority="106" stopIfTrue="1" operator="containsText" text="☓">
      <formula>NOT(ISERROR(SEARCH("☓",AF24)))</formula>
    </cfRule>
    <cfRule type="cellIs" dxfId="2005" priority="104" stopIfTrue="1" operator="greaterThan">
      <formula>0</formula>
    </cfRule>
    <cfRule type="cellIs" dxfId="2004" priority="103" stopIfTrue="1" operator="equal">
      <formula>"☓"</formula>
    </cfRule>
    <cfRule type="containsText" dxfId="2003" priority="102" stopIfTrue="1" operator="containsText" text="☓">
      <formula>NOT(ISERROR(SEARCH("☓",AF24)))</formula>
    </cfRule>
    <cfRule type="cellIs" dxfId="2002" priority="101" stopIfTrue="1" operator="equal">
      <formula>"☓"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B1:AN149"/>
  <sheetViews>
    <sheetView topLeftCell="D1" zoomScale="89" zoomScaleNormal="89" workbookViewId="0">
      <pane xSplit="5184" ySplit="1188" topLeftCell="L131" activePane="bottomRight"/>
      <selection activeCell="H4" sqref="H4"/>
      <selection pane="topRight" activeCell="I1" sqref="I1"/>
      <selection pane="bottomLeft" activeCell="D5" sqref="D5"/>
      <selection pane="bottomRight" activeCell="AJ36" sqref="AJ36:AL36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8" width="5.44140625" bestFit="1" customWidth="1"/>
    <col min="39" max="39" width="18" bestFit="1" customWidth="1"/>
    <col min="40" max="40" width="12.6640625" bestFit="1" customWidth="1"/>
    <col min="41" max="41" width="4.88671875" customWidth="1"/>
  </cols>
  <sheetData>
    <row r="1" spans="2:40" ht="13.8" thickBot="1" x14ac:dyDescent="0.25"/>
    <row r="2" spans="2:40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37" t="s">
        <v>373</v>
      </c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8"/>
      <c r="AE2" s="338"/>
      <c r="AF2" s="338"/>
      <c r="AG2" s="338"/>
      <c r="AH2" s="338"/>
      <c r="AI2" s="338"/>
      <c r="AJ2" s="338"/>
      <c r="AK2" s="338"/>
      <c r="AL2" s="338"/>
      <c r="AM2" s="395" t="s">
        <v>349</v>
      </c>
      <c r="AN2" s="342" t="s">
        <v>352</v>
      </c>
    </row>
    <row r="3" spans="2:40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96"/>
      <c r="AN3" s="382"/>
    </row>
    <row r="4" spans="2:40" ht="13.8" thickBot="1" x14ac:dyDescent="0.25">
      <c r="B4" s="6"/>
      <c r="C4" s="3"/>
      <c r="D4" s="2"/>
      <c r="E4" s="3"/>
      <c r="F4" s="35"/>
      <c r="G4" s="5"/>
      <c r="H4" s="325" t="s">
        <v>383</v>
      </c>
      <c r="I4" s="333" t="s">
        <v>347</v>
      </c>
      <c r="J4" s="333" t="s">
        <v>341</v>
      </c>
      <c r="K4" s="333" t="s">
        <v>342</v>
      </c>
      <c r="L4" s="333" t="s">
        <v>343</v>
      </c>
      <c r="M4" s="333" t="s">
        <v>344</v>
      </c>
      <c r="N4" s="333" t="s">
        <v>345</v>
      </c>
      <c r="O4" s="333" t="s">
        <v>346</v>
      </c>
      <c r="P4" s="333" t="s">
        <v>347</v>
      </c>
      <c r="Q4" s="333" t="s">
        <v>341</v>
      </c>
      <c r="R4" s="333" t="s">
        <v>342</v>
      </c>
      <c r="S4" s="333" t="s">
        <v>343</v>
      </c>
      <c r="T4" s="333" t="s">
        <v>344</v>
      </c>
      <c r="U4" s="333" t="s">
        <v>345</v>
      </c>
      <c r="V4" s="333" t="s">
        <v>346</v>
      </c>
      <c r="W4" s="333" t="s">
        <v>347</v>
      </c>
      <c r="X4" s="333" t="s">
        <v>341</v>
      </c>
      <c r="Y4" s="333" t="s">
        <v>342</v>
      </c>
      <c r="Z4" s="333" t="s">
        <v>343</v>
      </c>
      <c r="AA4" s="333" t="s">
        <v>344</v>
      </c>
      <c r="AB4" s="333" t="s">
        <v>345</v>
      </c>
      <c r="AC4" s="333" t="s">
        <v>346</v>
      </c>
      <c r="AD4" s="333" t="s">
        <v>347</v>
      </c>
      <c r="AE4" s="333" t="s">
        <v>341</v>
      </c>
      <c r="AF4" s="333" t="s">
        <v>342</v>
      </c>
      <c r="AG4" s="333" t="s">
        <v>343</v>
      </c>
      <c r="AH4" s="333" t="s">
        <v>344</v>
      </c>
      <c r="AI4" s="333" t="s">
        <v>345</v>
      </c>
      <c r="AJ4" s="333" t="s">
        <v>346</v>
      </c>
      <c r="AK4" s="333" t="s">
        <v>347</v>
      </c>
      <c r="AL4" s="333" t="s">
        <v>341</v>
      </c>
      <c r="AM4" s="397"/>
      <c r="AN4" s="343"/>
    </row>
    <row r="5" spans="2:40" x14ac:dyDescent="0.2">
      <c r="B5" s="53">
        <v>1</v>
      </c>
      <c r="C5" s="344" t="s">
        <v>6</v>
      </c>
      <c r="D5" s="347" t="s">
        <v>7</v>
      </c>
      <c r="E5" s="348"/>
      <c r="F5" s="7" t="s">
        <v>8</v>
      </c>
      <c r="G5" s="8" t="s">
        <v>9</v>
      </c>
      <c r="H5" s="101" t="s">
        <v>10</v>
      </c>
      <c r="I5" s="103"/>
      <c r="J5" s="65"/>
      <c r="K5" s="65"/>
      <c r="L5" s="65"/>
      <c r="M5" s="65"/>
      <c r="N5" s="65"/>
      <c r="O5" s="55"/>
      <c r="P5" s="55"/>
      <c r="Q5" s="65"/>
      <c r="R5" s="65"/>
      <c r="S5" s="65"/>
      <c r="T5" s="65"/>
      <c r="U5" s="65"/>
      <c r="V5" s="65"/>
      <c r="W5" s="65"/>
      <c r="X5" s="65"/>
      <c r="Y5" s="325" t="s">
        <v>383</v>
      </c>
      <c r="Z5" s="325" t="s">
        <v>383</v>
      </c>
      <c r="AA5" s="325" t="s">
        <v>383</v>
      </c>
      <c r="AB5" s="325" t="s">
        <v>383</v>
      </c>
      <c r="AC5" s="325" t="s">
        <v>383</v>
      </c>
      <c r="AD5" s="325" t="s">
        <v>383</v>
      </c>
      <c r="AE5" s="325" t="s">
        <v>383</v>
      </c>
      <c r="AF5" s="325" t="s">
        <v>383</v>
      </c>
      <c r="AG5" s="325" t="s">
        <v>383</v>
      </c>
      <c r="AH5" s="65"/>
      <c r="AI5" s="65"/>
      <c r="AJ5" s="65"/>
      <c r="AK5" s="65"/>
      <c r="AL5" s="65"/>
      <c r="AM5" s="330">
        <f>IF(COUNTA(I5:AL5)=0,1,1-COUNTIF(I5:AL5,"☓")/30)</f>
        <v>0.7</v>
      </c>
      <c r="AN5" s="106">
        <f t="shared" ref="AN5:AN10" si="0">COUNTA(I5:AL5)</f>
        <v>9</v>
      </c>
    </row>
    <row r="6" spans="2:40" x14ac:dyDescent="0.2">
      <c r="B6" s="13">
        <v>2</v>
      </c>
      <c r="C6" s="345"/>
      <c r="D6" s="349"/>
      <c r="E6" s="350"/>
      <c r="F6" s="10" t="s">
        <v>12</v>
      </c>
      <c r="G6" s="11" t="s">
        <v>13</v>
      </c>
      <c r="H6" s="102" t="s">
        <v>10</v>
      </c>
      <c r="I6" s="103"/>
      <c r="J6" s="65"/>
      <c r="K6" s="65"/>
      <c r="L6" s="65"/>
      <c r="M6" s="65"/>
      <c r="N6" s="65"/>
      <c r="O6" s="82"/>
      <c r="P6" s="82"/>
      <c r="Q6" s="65"/>
      <c r="R6" s="65"/>
      <c r="S6" s="65"/>
      <c r="T6" s="65"/>
      <c r="U6" s="65"/>
      <c r="V6" s="65"/>
      <c r="W6" s="65"/>
      <c r="X6" s="65"/>
      <c r="Y6" s="325" t="s">
        <v>383</v>
      </c>
      <c r="Z6" s="325" t="s">
        <v>383</v>
      </c>
      <c r="AA6" s="325" t="s">
        <v>383</v>
      </c>
      <c r="AB6" s="325" t="s">
        <v>383</v>
      </c>
      <c r="AC6" s="325" t="s">
        <v>383</v>
      </c>
      <c r="AD6" s="325" t="s">
        <v>383</v>
      </c>
      <c r="AE6" s="325" t="s">
        <v>383</v>
      </c>
      <c r="AF6" s="325" t="s">
        <v>383</v>
      </c>
      <c r="AG6" s="325" t="s">
        <v>383</v>
      </c>
      <c r="AH6" s="65"/>
      <c r="AI6" s="65"/>
      <c r="AJ6" s="65"/>
      <c r="AK6" s="65"/>
      <c r="AL6" s="65"/>
      <c r="AM6" s="68">
        <f t="shared" ref="AM6:AM10" si="1">IF(COUNTA(I6:AL6)=0,1,1-COUNTIF(I6:AL6,"☓")/30)</f>
        <v>0.7</v>
      </c>
      <c r="AN6" s="107">
        <f t="shared" si="0"/>
        <v>9</v>
      </c>
    </row>
    <row r="7" spans="2:40" x14ac:dyDescent="0.2">
      <c r="B7" s="13">
        <v>3</v>
      </c>
      <c r="C7" s="345"/>
      <c r="D7" s="349"/>
      <c r="E7" s="350"/>
      <c r="F7" s="10" t="s">
        <v>15</v>
      </c>
      <c r="G7" s="11" t="s">
        <v>16</v>
      </c>
      <c r="H7" s="102" t="s">
        <v>10</v>
      </c>
      <c r="I7" s="103"/>
      <c r="J7" s="65"/>
      <c r="K7" s="65"/>
      <c r="L7" s="65"/>
      <c r="M7" s="65"/>
      <c r="N7" s="65"/>
      <c r="O7" s="82"/>
      <c r="P7" s="82"/>
      <c r="Q7" s="65"/>
      <c r="R7" s="65"/>
      <c r="S7" s="65"/>
      <c r="T7" s="65"/>
      <c r="U7" s="65"/>
      <c r="V7" s="65"/>
      <c r="W7" s="65"/>
      <c r="X7" s="65"/>
      <c r="Y7" s="325" t="s">
        <v>383</v>
      </c>
      <c r="Z7" s="325" t="s">
        <v>383</v>
      </c>
      <c r="AA7" s="325" t="s">
        <v>383</v>
      </c>
      <c r="AB7" s="325" t="s">
        <v>383</v>
      </c>
      <c r="AC7" s="325" t="s">
        <v>383</v>
      </c>
      <c r="AD7" s="325" t="s">
        <v>383</v>
      </c>
      <c r="AE7" s="325" t="s">
        <v>383</v>
      </c>
      <c r="AF7" s="325" t="s">
        <v>383</v>
      </c>
      <c r="AG7" s="325" t="s">
        <v>383</v>
      </c>
      <c r="AH7" s="65"/>
      <c r="AI7" s="65"/>
      <c r="AJ7" s="65"/>
      <c r="AK7" s="65"/>
      <c r="AL7" s="65"/>
      <c r="AM7" s="68">
        <f t="shared" si="1"/>
        <v>0.7</v>
      </c>
      <c r="AN7" s="107">
        <f t="shared" si="0"/>
        <v>9</v>
      </c>
    </row>
    <row r="8" spans="2:40" x14ac:dyDescent="0.2">
      <c r="B8" s="13">
        <v>4</v>
      </c>
      <c r="C8" s="345"/>
      <c r="D8" s="349"/>
      <c r="E8" s="350"/>
      <c r="F8" s="10" t="s">
        <v>17</v>
      </c>
      <c r="G8" s="11" t="s">
        <v>18</v>
      </c>
      <c r="H8" s="102" t="s">
        <v>10</v>
      </c>
      <c r="I8" s="103"/>
      <c r="J8" s="65"/>
      <c r="K8" s="65"/>
      <c r="L8" s="65"/>
      <c r="M8" s="65"/>
      <c r="N8" s="65"/>
      <c r="O8" s="82"/>
      <c r="P8" s="82"/>
      <c r="Q8" s="65"/>
      <c r="R8" s="65"/>
      <c r="S8" s="65"/>
      <c r="T8" s="65"/>
      <c r="U8" s="65"/>
      <c r="V8" s="65"/>
      <c r="W8" s="65"/>
      <c r="X8" s="65"/>
      <c r="Y8" s="325" t="s">
        <v>383</v>
      </c>
      <c r="Z8" s="325" t="s">
        <v>383</v>
      </c>
      <c r="AA8" s="325" t="s">
        <v>383</v>
      </c>
      <c r="AB8" s="325" t="s">
        <v>383</v>
      </c>
      <c r="AC8" s="325" t="s">
        <v>383</v>
      </c>
      <c r="AD8" s="325" t="s">
        <v>383</v>
      </c>
      <c r="AE8" s="325" t="s">
        <v>383</v>
      </c>
      <c r="AF8" s="325" t="s">
        <v>383</v>
      </c>
      <c r="AG8" s="325" t="s">
        <v>383</v>
      </c>
      <c r="AH8" s="65"/>
      <c r="AI8" s="65"/>
      <c r="AJ8" s="65"/>
      <c r="AK8" s="65"/>
      <c r="AL8" s="65"/>
      <c r="AM8" s="68">
        <f t="shared" si="1"/>
        <v>0.7</v>
      </c>
      <c r="AN8" s="107">
        <f t="shared" si="0"/>
        <v>9</v>
      </c>
    </row>
    <row r="9" spans="2:40" x14ac:dyDescent="0.2">
      <c r="B9" s="13">
        <v>5</v>
      </c>
      <c r="C9" s="345"/>
      <c r="D9" s="349"/>
      <c r="E9" s="350"/>
      <c r="F9" s="10" t="s">
        <v>20</v>
      </c>
      <c r="G9" s="11" t="s">
        <v>21</v>
      </c>
      <c r="H9" s="102" t="s">
        <v>10</v>
      </c>
      <c r="I9" s="103"/>
      <c r="J9" s="65"/>
      <c r="K9" s="65"/>
      <c r="L9" s="65"/>
      <c r="M9" s="65"/>
      <c r="N9" s="65"/>
      <c r="O9" s="82"/>
      <c r="P9" s="82"/>
      <c r="Q9" s="65"/>
      <c r="R9" s="65"/>
      <c r="S9" s="65"/>
      <c r="T9" s="65"/>
      <c r="U9" s="65"/>
      <c r="V9" s="65"/>
      <c r="W9" s="65"/>
      <c r="X9" s="65"/>
      <c r="Y9" s="325" t="s">
        <v>383</v>
      </c>
      <c r="Z9" s="325" t="s">
        <v>383</v>
      </c>
      <c r="AA9" s="325" t="s">
        <v>383</v>
      </c>
      <c r="AB9" s="325" t="s">
        <v>383</v>
      </c>
      <c r="AC9" s="325" t="s">
        <v>383</v>
      </c>
      <c r="AD9" s="325" t="s">
        <v>383</v>
      </c>
      <c r="AE9" s="325" t="s">
        <v>383</v>
      </c>
      <c r="AF9" s="325" t="s">
        <v>383</v>
      </c>
      <c r="AG9" s="325" t="s">
        <v>383</v>
      </c>
      <c r="AH9" s="65"/>
      <c r="AI9" s="65"/>
      <c r="AJ9" s="65"/>
      <c r="AK9" s="65"/>
      <c r="AL9" s="65"/>
      <c r="AM9" s="68">
        <f t="shared" si="1"/>
        <v>0.7</v>
      </c>
      <c r="AN9" s="107">
        <f t="shared" si="0"/>
        <v>9</v>
      </c>
    </row>
    <row r="10" spans="2:40" ht="13.8" thickBot="1" x14ac:dyDescent="0.25">
      <c r="B10" s="13">
        <v>6</v>
      </c>
      <c r="C10" s="345"/>
      <c r="D10" s="351"/>
      <c r="E10" s="352"/>
      <c r="F10" s="14" t="s">
        <v>23</v>
      </c>
      <c r="G10" s="15" t="s">
        <v>24</v>
      </c>
      <c r="H10" s="104" t="s">
        <v>10</v>
      </c>
      <c r="I10" s="103"/>
      <c r="J10" s="65"/>
      <c r="K10" s="65"/>
      <c r="L10" s="65"/>
      <c r="M10" s="65"/>
      <c r="N10" s="65"/>
      <c r="O10" s="82"/>
      <c r="P10" s="82"/>
      <c r="Q10" s="65"/>
      <c r="R10" s="65"/>
      <c r="S10" s="65"/>
      <c r="T10" s="65"/>
      <c r="U10" s="65"/>
      <c r="V10" s="65"/>
      <c r="W10" s="65"/>
      <c r="X10" s="65"/>
      <c r="Y10" s="325" t="s">
        <v>383</v>
      </c>
      <c r="Z10" s="325" t="s">
        <v>383</v>
      </c>
      <c r="AA10" s="325" t="s">
        <v>383</v>
      </c>
      <c r="AB10" s="325" t="s">
        <v>383</v>
      </c>
      <c r="AC10" s="325" t="s">
        <v>383</v>
      </c>
      <c r="AD10" s="325" t="s">
        <v>383</v>
      </c>
      <c r="AE10" s="325" t="s">
        <v>383</v>
      </c>
      <c r="AF10" s="325" t="s">
        <v>383</v>
      </c>
      <c r="AG10" s="325" t="s">
        <v>383</v>
      </c>
      <c r="AH10" s="65"/>
      <c r="AI10" s="65"/>
      <c r="AJ10" s="65"/>
      <c r="AK10" s="65"/>
      <c r="AL10" s="65"/>
      <c r="AM10" s="70">
        <f t="shared" si="1"/>
        <v>0.7</v>
      </c>
      <c r="AN10" s="108">
        <f t="shared" si="0"/>
        <v>9</v>
      </c>
    </row>
    <row r="11" spans="2:40" ht="13.8" thickBot="1" x14ac:dyDescent="0.25">
      <c r="B11" s="52"/>
      <c r="C11" s="345"/>
      <c r="D11" s="353"/>
      <c r="E11" s="354"/>
      <c r="F11" s="58" t="s">
        <v>337</v>
      </c>
      <c r="G11" s="40"/>
      <c r="H11" s="51">
        <f>COUNTA(H5:H10)</f>
        <v>6</v>
      </c>
      <c r="I11" s="56">
        <f>1-(COUNTIF(I5:I10,"☓"))/6</f>
        <v>1</v>
      </c>
      <c r="J11" s="59">
        <f t="shared" ref="J11:AL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0</v>
      </c>
      <c r="Z11" s="59">
        <f t="shared" si="2"/>
        <v>0</v>
      </c>
      <c r="AA11" s="59">
        <f t="shared" si="2"/>
        <v>0</v>
      </c>
      <c r="AB11" s="59">
        <f t="shared" si="2"/>
        <v>0</v>
      </c>
      <c r="AC11" s="59">
        <f t="shared" si="2"/>
        <v>0</v>
      </c>
      <c r="AD11" s="59">
        <f t="shared" si="2"/>
        <v>0</v>
      </c>
      <c r="AE11" s="59">
        <f t="shared" si="2"/>
        <v>0</v>
      </c>
      <c r="AF11" s="59">
        <f t="shared" si="2"/>
        <v>0</v>
      </c>
      <c r="AG11" s="59">
        <f t="shared" si="2"/>
        <v>0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109">
        <f>IF(AN11=0,"100%",AVERAGE(AM5:AM10))</f>
        <v>0.70000000000000007</v>
      </c>
      <c r="AN11" s="96">
        <f>SUM(AN5:AN10)</f>
        <v>54</v>
      </c>
    </row>
    <row r="12" spans="2:40" x14ac:dyDescent="0.2">
      <c r="B12" s="13">
        <v>7</v>
      </c>
      <c r="C12" s="345"/>
      <c r="D12" s="355" t="s">
        <v>26</v>
      </c>
      <c r="E12" s="357" t="s">
        <v>27</v>
      </c>
      <c r="F12" s="261" t="s">
        <v>28</v>
      </c>
      <c r="G12" s="18" t="s">
        <v>29</v>
      </c>
      <c r="H12" s="19" t="s">
        <v>30</v>
      </c>
      <c r="I12" s="82"/>
      <c r="J12" s="82"/>
      <c r="K12" s="82"/>
      <c r="L12" s="82"/>
      <c r="M12" s="82"/>
      <c r="N12" s="82"/>
      <c r="O12" s="82"/>
      <c r="P12" s="82"/>
      <c r="Q12" s="82"/>
      <c r="R12" s="55"/>
      <c r="S12" s="55"/>
      <c r="T12" s="55"/>
      <c r="U12" s="65"/>
      <c r="V12" s="65"/>
      <c r="W12" s="55"/>
      <c r="X12" s="55"/>
      <c r="Y12" s="325" t="s">
        <v>383</v>
      </c>
      <c r="Z12" s="325" t="s">
        <v>383</v>
      </c>
      <c r="AA12" s="325" t="s">
        <v>383</v>
      </c>
      <c r="AB12" s="325" t="s">
        <v>383</v>
      </c>
      <c r="AC12" s="325" t="s">
        <v>383</v>
      </c>
      <c r="AD12" s="325" t="s">
        <v>383</v>
      </c>
      <c r="AE12" s="325" t="s">
        <v>383</v>
      </c>
      <c r="AF12" s="325" t="s">
        <v>383</v>
      </c>
      <c r="AG12" s="325" t="s">
        <v>383</v>
      </c>
      <c r="AH12" s="55"/>
      <c r="AI12" s="55"/>
      <c r="AJ12" s="55"/>
      <c r="AK12" s="65"/>
      <c r="AL12" s="65"/>
      <c r="AM12" s="67">
        <f>IF(COUNTA(I12:AL12)=0,1,1-COUNTIF(I12:AL12,"☓")/30)</f>
        <v>0.7</v>
      </c>
      <c r="AN12" s="106">
        <f t="shared" ref="AN12:AN22" si="3">COUNTA(I12:AL12)</f>
        <v>9</v>
      </c>
    </row>
    <row r="13" spans="2:40" x14ac:dyDescent="0.2">
      <c r="B13" s="13">
        <v>8</v>
      </c>
      <c r="C13" s="345"/>
      <c r="D13" s="355"/>
      <c r="E13" s="358"/>
      <c r="F13" s="10" t="s">
        <v>31</v>
      </c>
      <c r="G13" s="11" t="s">
        <v>32</v>
      </c>
      <c r="H13" s="12" t="s">
        <v>30</v>
      </c>
      <c r="I13" s="82"/>
      <c r="J13" s="82"/>
      <c r="K13" s="259"/>
      <c r="L13" s="82"/>
      <c r="M13" s="259"/>
      <c r="N13" s="259"/>
      <c r="O13" s="259"/>
      <c r="P13" s="259"/>
      <c r="Q13" s="259"/>
      <c r="R13" s="65"/>
      <c r="S13" s="65"/>
      <c r="T13" s="65"/>
      <c r="U13" s="65"/>
      <c r="V13" s="65"/>
      <c r="W13" s="65"/>
      <c r="X13" s="65"/>
      <c r="Y13" s="325" t="s">
        <v>383</v>
      </c>
      <c r="Z13" s="325" t="s">
        <v>383</v>
      </c>
      <c r="AA13" s="325" t="s">
        <v>383</v>
      </c>
      <c r="AB13" s="325" t="s">
        <v>383</v>
      </c>
      <c r="AC13" s="325" t="s">
        <v>383</v>
      </c>
      <c r="AD13" s="325" t="s">
        <v>383</v>
      </c>
      <c r="AE13" s="325" t="s">
        <v>383</v>
      </c>
      <c r="AF13" s="325" t="s">
        <v>383</v>
      </c>
      <c r="AG13" s="325" t="s">
        <v>383</v>
      </c>
      <c r="AH13" s="55"/>
      <c r="AI13" s="55"/>
      <c r="AJ13" s="55"/>
      <c r="AK13" s="65"/>
      <c r="AL13" s="65"/>
      <c r="AM13" s="68">
        <f t="shared" ref="AM13:AM22" si="4">IF(COUNTA(I13:AL13)=0,1,1-COUNTIF(I13:AL13,"☓")/30)</f>
        <v>0.7</v>
      </c>
      <c r="AN13" s="107">
        <f t="shared" si="3"/>
        <v>9</v>
      </c>
    </row>
    <row r="14" spans="2:40" x14ac:dyDescent="0.2">
      <c r="B14" s="13">
        <v>9</v>
      </c>
      <c r="C14" s="345"/>
      <c r="D14" s="355"/>
      <c r="E14" s="358"/>
      <c r="F14" s="10" t="s">
        <v>33</v>
      </c>
      <c r="G14" s="11" t="s">
        <v>34</v>
      </c>
      <c r="H14" s="12" t="s">
        <v>30</v>
      </c>
      <c r="I14" s="82"/>
      <c r="J14" s="82"/>
      <c r="K14" s="259"/>
      <c r="L14" s="82"/>
      <c r="M14" s="259"/>
      <c r="N14" s="259"/>
      <c r="O14" s="259"/>
      <c r="P14" s="259"/>
      <c r="Q14" s="259"/>
      <c r="R14" s="65"/>
      <c r="S14" s="65"/>
      <c r="T14" s="65"/>
      <c r="U14" s="65"/>
      <c r="V14" s="65"/>
      <c r="W14" s="65"/>
      <c r="X14" s="65"/>
      <c r="Y14" s="325" t="s">
        <v>383</v>
      </c>
      <c r="Z14" s="325" t="s">
        <v>383</v>
      </c>
      <c r="AA14" s="325" t="s">
        <v>383</v>
      </c>
      <c r="AB14" s="325" t="s">
        <v>383</v>
      </c>
      <c r="AC14" s="325" t="s">
        <v>383</v>
      </c>
      <c r="AD14" s="325" t="s">
        <v>383</v>
      </c>
      <c r="AE14" s="325" t="s">
        <v>383</v>
      </c>
      <c r="AF14" s="325" t="s">
        <v>383</v>
      </c>
      <c r="AG14" s="325" t="s">
        <v>383</v>
      </c>
      <c r="AH14" s="55"/>
      <c r="AI14" s="55"/>
      <c r="AJ14" s="55"/>
      <c r="AK14" s="65"/>
      <c r="AL14" s="65"/>
      <c r="AM14" s="68">
        <f t="shared" si="4"/>
        <v>0.7</v>
      </c>
      <c r="AN14" s="107">
        <f t="shared" si="3"/>
        <v>9</v>
      </c>
    </row>
    <row r="15" spans="2:40" x14ac:dyDescent="0.2">
      <c r="B15" s="13">
        <v>10</v>
      </c>
      <c r="C15" s="345"/>
      <c r="D15" s="355"/>
      <c r="E15" s="358"/>
      <c r="F15" s="10" t="s">
        <v>35</v>
      </c>
      <c r="G15" s="11" t="s">
        <v>32</v>
      </c>
      <c r="H15" s="12" t="s">
        <v>30</v>
      </c>
      <c r="I15" s="82"/>
      <c r="J15" s="82"/>
      <c r="K15" s="259"/>
      <c r="L15" s="82"/>
      <c r="M15" s="259"/>
      <c r="N15" s="259"/>
      <c r="O15" s="259"/>
      <c r="P15" s="259"/>
      <c r="Q15" s="259"/>
      <c r="R15" s="65"/>
      <c r="S15" s="65"/>
      <c r="T15" s="65"/>
      <c r="U15" s="65"/>
      <c r="V15" s="65"/>
      <c r="W15" s="65"/>
      <c r="X15" s="65"/>
      <c r="Y15" s="325" t="s">
        <v>383</v>
      </c>
      <c r="Z15" s="325" t="s">
        <v>383</v>
      </c>
      <c r="AA15" s="325" t="s">
        <v>383</v>
      </c>
      <c r="AB15" s="325" t="s">
        <v>383</v>
      </c>
      <c r="AC15" s="325" t="s">
        <v>383</v>
      </c>
      <c r="AD15" s="325" t="s">
        <v>383</v>
      </c>
      <c r="AE15" s="325" t="s">
        <v>383</v>
      </c>
      <c r="AF15" s="325" t="s">
        <v>383</v>
      </c>
      <c r="AG15" s="325" t="s">
        <v>383</v>
      </c>
      <c r="AH15" s="55"/>
      <c r="AI15" s="55"/>
      <c r="AJ15" s="55"/>
      <c r="AK15" s="65"/>
      <c r="AL15" s="65"/>
      <c r="AM15" s="68">
        <f t="shared" si="4"/>
        <v>0.7</v>
      </c>
      <c r="AN15" s="107">
        <f t="shared" si="3"/>
        <v>9</v>
      </c>
    </row>
    <row r="16" spans="2:40" x14ac:dyDescent="0.2">
      <c r="B16" s="13">
        <v>11</v>
      </c>
      <c r="C16" s="345"/>
      <c r="D16" s="355"/>
      <c r="E16" s="358"/>
      <c r="F16" s="10" t="s">
        <v>37</v>
      </c>
      <c r="G16" s="11" t="s">
        <v>38</v>
      </c>
      <c r="H16" s="12" t="s">
        <v>30</v>
      </c>
      <c r="I16" s="82"/>
      <c r="J16" s="82"/>
      <c r="K16" s="259"/>
      <c r="L16" s="82"/>
      <c r="M16" s="259"/>
      <c r="N16" s="259"/>
      <c r="O16" s="259"/>
      <c r="P16" s="259"/>
      <c r="Q16" s="259"/>
      <c r="R16" s="65"/>
      <c r="S16" s="65"/>
      <c r="T16" s="65"/>
      <c r="U16" s="65"/>
      <c r="V16" s="65"/>
      <c r="W16" s="65"/>
      <c r="X16" s="65"/>
      <c r="Y16" s="325" t="s">
        <v>383</v>
      </c>
      <c r="Z16" s="325" t="s">
        <v>383</v>
      </c>
      <c r="AA16" s="325" t="s">
        <v>383</v>
      </c>
      <c r="AB16" s="325" t="s">
        <v>383</v>
      </c>
      <c r="AC16" s="325" t="s">
        <v>383</v>
      </c>
      <c r="AD16" s="325" t="s">
        <v>383</v>
      </c>
      <c r="AE16" s="325" t="s">
        <v>383</v>
      </c>
      <c r="AF16" s="325" t="s">
        <v>383</v>
      </c>
      <c r="AG16" s="325" t="s">
        <v>383</v>
      </c>
      <c r="AH16" s="55"/>
      <c r="AI16" s="55"/>
      <c r="AJ16" s="55"/>
      <c r="AK16" s="65"/>
      <c r="AL16" s="65"/>
      <c r="AM16" s="68">
        <f t="shared" si="4"/>
        <v>0.7</v>
      </c>
      <c r="AN16" s="107">
        <f t="shared" si="3"/>
        <v>9</v>
      </c>
    </row>
    <row r="17" spans="2:40" x14ac:dyDescent="0.2">
      <c r="B17" s="13">
        <v>12</v>
      </c>
      <c r="C17" s="345"/>
      <c r="D17" s="355"/>
      <c r="E17" s="358"/>
      <c r="F17" s="10" t="s">
        <v>39</v>
      </c>
      <c r="G17" s="11" t="s">
        <v>38</v>
      </c>
      <c r="H17" s="12" t="s">
        <v>30</v>
      </c>
      <c r="I17" s="82"/>
      <c r="J17" s="82"/>
      <c r="K17" s="259"/>
      <c r="L17" s="82"/>
      <c r="M17" s="259"/>
      <c r="N17" s="259"/>
      <c r="O17" s="259"/>
      <c r="P17" s="259"/>
      <c r="Q17" s="259"/>
      <c r="R17" s="65"/>
      <c r="S17" s="65"/>
      <c r="T17" s="65"/>
      <c r="U17" s="65"/>
      <c r="V17" s="65"/>
      <c r="W17" s="65"/>
      <c r="X17" s="65"/>
      <c r="Y17" s="325" t="s">
        <v>383</v>
      </c>
      <c r="Z17" s="325" t="s">
        <v>383</v>
      </c>
      <c r="AA17" s="325" t="s">
        <v>383</v>
      </c>
      <c r="AB17" s="325" t="s">
        <v>383</v>
      </c>
      <c r="AC17" s="325" t="s">
        <v>383</v>
      </c>
      <c r="AD17" s="325" t="s">
        <v>383</v>
      </c>
      <c r="AE17" s="325" t="s">
        <v>383</v>
      </c>
      <c r="AF17" s="325" t="s">
        <v>383</v>
      </c>
      <c r="AG17" s="325" t="s">
        <v>383</v>
      </c>
      <c r="AH17" s="55"/>
      <c r="AI17" s="55"/>
      <c r="AJ17" s="55"/>
      <c r="AK17" s="65"/>
      <c r="AL17" s="65"/>
      <c r="AM17" s="68">
        <f t="shared" si="4"/>
        <v>0.7</v>
      </c>
      <c r="AN17" s="107">
        <f t="shared" si="3"/>
        <v>9</v>
      </c>
    </row>
    <row r="18" spans="2:40" x14ac:dyDescent="0.2">
      <c r="B18" s="13">
        <v>13</v>
      </c>
      <c r="C18" s="345"/>
      <c r="D18" s="355"/>
      <c r="E18" s="358"/>
      <c r="F18" s="10" t="s">
        <v>41</v>
      </c>
      <c r="G18" s="11" t="s">
        <v>38</v>
      </c>
      <c r="H18" s="12" t="s">
        <v>30</v>
      </c>
      <c r="I18" s="82"/>
      <c r="J18" s="82"/>
      <c r="K18" s="259"/>
      <c r="L18" s="82"/>
      <c r="M18" s="259"/>
      <c r="N18" s="259"/>
      <c r="O18" s="259"/>
      <c r="P18" s="259"/>
      <c r="Q18" s="259"/>
      <c r="R18" s="65"/>
      <c r="S18" s="65"/>
      <c r="T18" s="65"/>
      <c r="U18" s="65"/>
      <c r="V18" s="65"/>
      <c r="W18" s="65"/>
      <c r="X18" s="65"/>
      <c r="Y18" s="325" t="s">
        <v>383</v>
      </c>
      <c r="Z18" s="325" t="s">
        <v>383</v>
      </c>
      <c r="AA18" s="325" t="s">
        <v>383</v>
      </c>
      <c r="AB18" s="325" t="s">
        <v>383</v>
      </c>
      <c r="AC18" s="325" t="s">
        <v>383</v>
      </c>
      <c r="AD18" s="325" t="s">
        <v>383</v>
      </c>
      <c r="AE18" s="325" t="s">
        <v>383</v>
      </c>
      <c r="AF18" s="325" t="s">
        <v>383</v>
      </c>
      <c r="AG18" s="325" t="s">
        <v>383</v>
      </c>
      <c r="AH18" s="55"/>
      <c r="AI18" s="55"/>
      <c r="AJ18" s="55"/>
      <c r="AK18" s="65"/>
      <c r="AL18" s="65"/>
      <c r="AM18" s="68">
        <f t="shared" si="4"/>
        <v>0.7</v>
      </c>
      <c r="AN18" s="107">
        <f t="shared" si="3"/>
        <v>9</v>
      </c>
    </row>
    <row r="19" spans="2:40" x14ac:dyDescent="0.2">
      <c r="B19" s="13">
        <v>14</v>
      </c>
      <c r="C19" s="345"/>
      <c r="D19" s="355"/>
      <c r="E19" s="358"/>
      <c r="F19" s="10" t="s">
        <v>42</v>
      </c>
      <c r="G19" s="11" t="s">
        <v>43</v>
      </c>
      <c r="H19" s="12" t="s">
        <v>30</v>
      </c>
      <c r="I19" s="82"/>
      <c r="J19" s="82"/>
      <c r="K19" s="259"/>
      <c r="L19" s="82"/>
      <c r="M19" s="259"/>
      <c r="N19" s="259"/>
      <c r="O19" s="259"/>
      <c r="P19" s="259"/>
      <c r="Q19" s="259"/>
      <c r="R19" s="65"/>
      <c r="S19" s="65"/>
      <c r="T19" s="65"/>
      <c r="U19" s="65"/>
      <c r="V19" s="65"/>
      <c r="W19" s="65"/>
      <c r="X19" s="65"/>
      <c r="Y19" s="325" t="s">
        <v>383</v>
      </c>
      <c r="Z19" s="325" t="s">
        <v>383</v>
      </c>
      <c r="AA19" s="325" t="s">
        <v>383</v>
      </c>
      <c r="AB19" s="325" t="s">
        <v>383</v>
      </c>
      <c r="AC19" s="325" t="s">
        <v>383</v>
      </c>
      <c r="AD19" s="325" t="s">
        <v>383</v>
      </c>
      <c r="AE19" s="325" t="s">
        <v>383</v>
      </c>
      <c r="AF19" s="325" t="s">
        <v>383</v>
      </c>
      <c r="AG19" s="325" t="s">
        <v>383</v>
      </c>
      <c r="AH19" s="55"/>
      <c r="AI19" s="55"/>
      <c r="AJ19" s="55"/>
      <c r="AK19" s="65"/>
      <c r="AL19" s="65"/>
      <c r="AM19" s="68">
        <f t="shared" si="4"/>
        <v>0.7</v>
      </c>
      <c r="AN19" s="107">
        <f t="shared" si="3"/>
        <v>9</v>
      </c>
    </row>
    <row r="20" spans="2:40" x14ac:dyDescent="0.2">
      <c r="B20" s="13">
        <v>15</v>
      </c>
      <c r="C20" s="345"/>
      <c r="D20" s="355"/>
      <c r="E20" s="358"/>
      <c r="F20" s="10" t="s">
        <v>44</v>
      </c>
      <c r="G20" s="11" t="s">
        <v>45</v>
      </c>
      <c r="H20" s="12" t="s">
        <v>30</v>
      </c>
      <c r="I20" s="82"/>
      <c r="J20" s="82"/>
      <c r="K20" s="259"/>
      <c r="L20" s="82"/>
      <c r="M20" s="259"/>
      <c r="N20" s="259"/>
      <c r="O20" s="259"/>
      <c r="P20" s="259"/>
      <c r="Q20" s="259"/>
      <c r="R20" s="65"/>
      <c r="S20" s="65"/>
      <c r="T20" s="65"/>
      <c r="U20" s="65"/>
      <c r="V20" s="65"/>
      <c r="W20" s="65"/>
      <c r="X20" s="65"/>
      <c r="Y20" s="325" t="s">
        <v>383</v>
      </c>
      <c r="Z20" s="325" t="s">
        <v>383</v>
      </c>
      <c r="AA20" s="325" t="s">
        <v>383</v>
      </c>
      <c r="AB20" s="325" t="s">
        <v>383</v>
      </c>
      <c r="AC20" s="325" t="s">
        <v>383</v>
      </c>
      <c r="AD20" s="325" t="s">
        <v>383</v>
      </c>
      <c r="AE20" s="325" t="s">
        <v>383</v>
      </c>
      <c r="AF20" s="325" t="s">
        <v>383</v>
      </c>
      <c r="AG20" s="325" t="s">
        <v>383</v>
      </c>
      <c r="AH20" s="55"/>
      <c r="AI20" s="55"/>
      <c r="AJ20" s="55"/>
      <c r="AK20" s="65"/>
      <c r="AL20" s="65"/>
      <c r="AM20" s="68">
        <f t="shared" si="4"/>
        <v>0.7</v>
      </c>
      <c r="AN20" s="107">
        <f t="shared" si="3"/>
        <v>9</v>
      </c>
    </row>
    <row r="21" spans="2:40" x14ac:dyDescent="0.2">
      <c r="B21" s="13">
        <v>16</v>
      </c>
      <c r="C21" s="345"/>
      <c r="D21" s="355"/>
      <c r="E21" s="358"/>
      <c r="F21" s="10" t="s">
        <v>46</v>
      </c>
      <c r="G21" s="11" t="s">
        <v>47</v>
      </c>
      <c r="H21" s="12" t="s">
        <v>30</v>
      </c>
      <c r="I21" s="82"/>
      <c r="J21" s="82"/>
      <c r="K21" s="259"/>
      <c r="L21" s="82"/>
      <c r="M21" s="259"/>
      <c r="N21" s="259"/>
      <c r="O21" s="259"/>
      <c r="P21" s="259"/>
      <c r="Q21" s="259"/>
      <c r="R21" s="65"/>
      <c r="S21" s="65"/>
      <c r="T21" s="65"/>
      <c r="U21" s="65"/>
      <c r="V21" s="65"/>
      <c r="W21" s="65"/>
      <c r="X21" s="65"/>
      <c r="Y21" s="325" t="s">
        <v>383</v>
      </c>
      <c r="Z21" s="325" t="s">
        <v>383</v>
      </c>
      <c r="AA21" s="325" t="s">
        <v>383</v>
      </c>
      <c r="AB21" s="325" t="s">
        <v>383</v>
      </c>
      <c r="AC21" s="325" t="s">
        <v>383</v>
      </c>
      <c r="AD21" s="325" t="s">
        <v>383</v>
      </c>
      <c r="AE21" s="325" t="s">
        <v>383</v>
      </c>
      <c r="AF21" s="325" t="s">
        <v>383</v>
      </c>
      <c r="AG21" s="325" t="s">
        <v>383</v>
      </c>
      <c r="AH21" s="55"/>
      <c r="AI21" s="55"/>
      <c r="AJ21" s="55"/>
      <c r="AK21" s="55"/>
      <c r="AL21" s="65"/>
      <c r="AM21" s="68">
        <f t="shared" si="4"/>
        <v>0.7</v>
      </c>
      <c r="AN21" s="107">
        <f t="shared" si="3"/>
        <v>9</v>
      </c>
    </row>
    <row r="22" spans="2:40" ht="13.8" thickBot="1" x14ac:dyDescent="0.25">
      <c r="B22" s="13">
        <v>17</v>
      </c>
      <c r="C22" s="345"/>
      <c r="D22" s="355"/>
      <c r="E22" s="359"/>
      <c r="F22" s="20" t="s">
        <v>48</v>
      </c>
      <c r="G22" s="21" t="s">
        <v>45</v>
      </c>
      <c r="H22" s="22" t="s">
        <v>30</v>
      </c>
      <c r="I22" s="82"/>
      <c r="J22" s="82"/>
      <c r="K22" s="259"/>
      <c r="L22" s="82"/>
      <c r="M22" s="259"/>
      <c r="N22" s="259"/>
      <c r="O22" s="259"/>
      <c r="P22" s="259"/>
      <c r="Q22" s="259"/>
      <c r="R22" s="55"/>
      <c r="S22" s="55"/>
      <c r="T22" s="55"/>
      <c r="U22" s="65"/>
      <c r="V22" s="65"/>
      <c r="W22" s="55"/>
      <c r="X22" s="55"/>
      <c r="Y22" s="325" t="s">
        <v>383</v>
      </c>
      <c r="Z22" s="325" t="s">
        <v>383</v>
      </c>
      <c r="AA22" s="325" t="s">
        <v>383</v>
      </c>
      <c r="AB22" s="325" t="s">
        <v>383</v>
      </c>
      <c r="AC22" s="325" t="s">
        <v>383</v>
      </c>
      <c r="AD22" s="325" t="s">
        <v>383</v>
      </c>
      <c r="AE22" s="325" t="s">
        <v>383</v>
      </c>
      <c r="AF22" s="325" t="s">
        <v>383</v>
      </c>
      <c r="AG22" s="325" t="s">
        <v>383</v>
      </c>
      <c r="AH22" s="55"/>
      <c r="AI22" s="55"/>
      <c r="AJ22" s="55"/>
      <c r="AK22" s="55"/>
      <c r="AL22" s="65"/>
      <c r="AM22" s="70">
        <f t="shared" si="4"/>
        <v>0.7</v>
      </c>
      <c r="AN22" s="110">
        <f t="shared" si="3"/>
        <v>9</v>
      </c>
    </row>
    <row r="23" spans="2:40" ht="13.8" thickBot="1" x14ac:dyDescent="0.25">
      <c r="B23" s="52"/>
      <c r="C23" s="345"/>
      <c r="D23" s="355"/>
      <c r="E23" s="360"/>
      <c r="F23" s="42" t="s">
        <v>337</v>
      </c>
      <c r="G23" s="43"/>
      <c r="H23" s="43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L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0</v>
      </c>
      <c r="Z23" s="59">
        <f t="shared" si="6"/>
        <v>0</v>
      </c>
      <c r="AA23" s="59">
        <f t="shared" si="6"/>
        <v>0</v>
      </c>
      <c r="AB23" s="59">
        <f t="shared" si="6"/>
        <v>0</v>
      </c>
      <c r="AC23" s="59">
        <f t="shared" si="6"/>
        <v>0</v>
      </c>
      <c r="AD23" s="59">
        <f t="shared" si="6"/>
        <v>0</v>
      </c>
      <c r="AE23" s="59">
        <f t="shared" si="6"/>
        <v>0</v>
      </c>
      <c r="AF23" s="59">
        <f t="shared" si="6"/>
        <v>0</v>
      </c>
      <c r="AG23" s="59">
        <f t="shared" si="6"/>
        <v>0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105">
        <f>IF(AN23=0,"100%",AVERAGE(AM12:AM22))</f>
        <v>0.70000000000000007</v>
      </c>
      <c r="AN23" s="96">
        <f>SUM(AN12:AN22)</f>
        <v>99</v>
      </c>
    </row>
    <row r="24" spans="2:40" x14ac:dyDescent="0.2">
      <c r="B24" s="13">
        <v>18</v>
      </c>
      <c r="C24" s="345"/>
      <c r="D24" s="355"/>
      <c r="E24" s="355" t="s">
        <v>49</v>
      </c>
      <c r="F24" s="7" t="s">
        <v>50</v>
      </c>
      <c r="G24" s="8" t="s">
        <v>51</v>
      </c>
      <c r="H24" s="9" t="s">
        <v>30</v>
      </c>
      <c r="I24" s="82"/>
      <c r="J24" s="82"/>
      <c r="K24" s="259"/>
      <c r="L24" s="82"/>
      <c r="M24" s="259"/>
      <c r="N24" s="259"/>
      <c r="O24" s="259"/>
      <c r="P24" s="259"/>
      <c r="Q24" s="259"/>
      <c r="R24" s="82"/>
      <c r="S24" s="82"/>
      <c r="T24" s="82"/>
      <c r="U24" s="82"/>
      <c r="V24" s="82"/>
      <c r="W24" s="82"/>
      <c r="X24" s="82"/>
      <c r="Y24" s="325" t="s">
        <v>383</v>
      </c>
      <c r="Z24" s="325" t="s">
        <v>383</v>
      </c>
      <c r="AA24" s="325" t="s">
        <v>383</v>
      </c>
      <c r="AB24" s="325" t="s">
        <v>383</v>
      </c>
      <c r="AC24" s="325" t="s">
        <v>383</v>
      </c>
      <c r="AD24" s="325" t="s">
        <v>383</v>
      </c>
      <c r="AE24" s="325" t="s">
        <v>383</v>
      </c>
      <c r="AF24" s="325" t="s">
        <v>383</v>
      </c>
      <c r="AG24" s="325" t="s">
        <v>383</v>
      </c>
      <c r="AH24" s="55"/>
      <c r="AI24" s="55"/>
      <c r="AJ24" s="55"/>
      <c r="AK24" s="55"/>
      <c r="AL24" s="55"/>
      <c r="AM24" s="86">
        <f>IF(COUNTA(I24:AL24)=0,1,1-COUNTIF(I24:AL24,"☓")/30)</f>
        <v>0.7</v>
      </c>
      <c r="AN24" s="87">
        <f t="shared" ref="AN24:AN34" si="7">COUNTA(I24:AL24)</f>
        <v>9</v>
      </c>
    </row>
    <row r="25" spans="2:40" x14ac:dyDescent="0.2">
      <c r="B25" s="13">
        <v>19</v>
      </c>
      <c r="C25" s="345"/>
      <c r="D25" s="355"/>
      <c r="E25" s="355"/>
      <c r="F25" s="10" t="s">
        <v>52</v>
      </c>
      <c r="G25" s="11" t="s">
        <v>53</v>
      </c>
      <c r="H25" s="12" t="s">
        <v>30</v>
      </c>
      <c r="I25" s="82"/>
      <c r="J25" s="82"/>
      <c r="K25" s="259"/>
      <c r="L25" s="82"/>
      <c r="M25" s="259"/>
      <c r="N25" s="259"/>
      <c r="O25" s="259"/>
      <c r="P25" s="259"/>
      <c r="Q25" s="259"/>
      <c r="R25" s="82"/>
      <c r="S25" s="82"/>
      <c r="T25" s="82"/>
      <c r="U25" s="82"/>
      <c r="V25" s="82"/>
      <c r="W25" s="82"/>
      <c r="X25" s="82"/>
      <c r="Y25" s="325" t="s">
        <v>383</v>
      </c>
      <c r="Z25" s="325" t="s">
        <v>383</v>
      </c>
      <c r="AA25" s="325" t="s">
        <v>383</v>
      </c>
      <c r="AB25" s="325" t="s">
        <v>383</v>
      </c>
      <c r="AC25" s="325" t="s">
        <v>383</v>
      </c>
      <c r="AD25" s="325" t="s">
        <v>383</v>
      </c>
      <c r="AE25" s="325" t="s">
        <v>383</v>
      </c>
      <c r="AF25" s="325" t="s">
        <v>383</v>
      </c>
      <c r="AG25" s="325" t="s">
        <v>383</v>
      </c>
      <c r="AH25" s="65"/>
      <c r="AI25" s="55"/>
      <c r="AJ25" s="55"/>
      <c r="AK25" s="55"/>
      <c r="AL25" s="55"/>
      <c r="AM25" s="88">
        <f>IF(COUNTA(I25:AL25)=0,1,1-COUNTIF(I25:AL25,"☓")/30)</f>
        <v>0.7</v>
      </c>
      <c r="AN25" s="89">
        <f t="shared" si="7"/>
        <v>9</v>
      </c>
    </row>
    <row r="26" spans="2:40" x14ac:dyDescent="0.2">
      <c r="B26" s="13">
        <v>20</v>
      </c>
      <c r="C26" s="345"/>
      <c r="D26" s="355"/>
      <c r="E26" s="355"/>
      <c r="F26" s="10" t="s">
        <v>55</v>
      </c>
      <c r="G26" s="11" t="s">
        <v>56</v>
      </c>
      <c r="H26" s="12" t="s">
        <v>30</v>
      </c>
      <c r="I26" s="82"/>
      <c r="J26" s="82"/>
      <c r="K26" s="259"/>
      <c r="L26" s="82"/>
      <c r="M26" s="259"/>
      <c r="N26" s="259"/>
      <c r="O26" s="259"/>
      <c r="P26" s="259"/>
      <c r="Q26" s="259"/>
      <c r="R26" s="82"/>
      <c r="S26" s="82"/>
      <c r="T26" s="82"/>
      <c r="U26" s="82"/>
      <c r="V26" s="82"/>
      <c r="W26" s="82"/>
      <c r="X26" s="82"/>
      <c r="Y26" s="325" t="s">
        <v>383</v>
      </c>
      <c r="Z26" s="325" t="s">
        <v>383</v>
      </c>
      <c r="AA26" s="325" t="s">
        <v>383</v>
      </c>
      <c r="AB26" s="325" t="s">
        <v>383</v>
      </c>
      <c r="AC26" s="325" t="s">
        <v>383</v>
      </c>
      <c r="AD26" s="325" t="s">
        <v>383</v>
      </c>
      <c r="AE26" s="325" t="s">
        <v>383</v>
      </c>
      <c r="AF26" s="325" t="s">
        <v>383</v>
      </c>
      <c r="AG26" s="325" t="s">
        <v>383</v>
      </c>
      <c r="AH26" s="65"/>
      <c r="AI26" s="65"/>
      <c r="AJ26" s="65"/>
      <c r="AK26" s="65"/>
      <c r="AL26" s="65"/>
      <c r="AM26" s="88">
        <f t="shared" ref="AM26:AM89" si="8">IF(COUNTA(I26:AL26)=0,1,1-COUNTIF(I26:AL26,"☓")/30)</f>
        <v>0.7</v>
      </c>
      <c r="AN26" s="89">
        <f t="shared" si="7"/>
        <v>9</v>
      </c>
    </row>
    <row r="27" spans="2:40" x14ac:dyDescent="0.2">
      <c r="B27" s="13">
        <v>21</v>
      </c>
      <c r="C27" s="345"/>
      <c r="D27" s="355"/>
      <c r="E27" s="355"/>
      <c r="F27" s="10" t="s">
        <v>58</v>
      </c>
      <c r="G27" s="11" t="s">
        <v>59</v>
      </c>
      <c r="H27" s="12" t="s">
        <v>61</v>
      </c>
      <c r="I27" s="82"/>
      <c r="J27" s="82"/>
      <c r="K27" s="259"/>
      <c r="L27" s="82"/>
      <c r="M27" s="259"/>
      <c r="N27" s="259"/>
      <c r="O27" s="259"/>
      <c r="P27" s="259"/>
      <c r="Q27" s="259"/>
      <c r="R27" s="82"/>
      <c r="S27" s="82"/>
      <c r="T27" s="82"/>
      <c r="U27" s="82"/>
      <c r="V27" s="82"/>
      <c r="W27" s="82"/>
      <c r="X27" s="82"/>
      <c r="Y27" s="325" t="s">
        <v>383</v>
      </c>
      <c r="Z27" s="325" t="s">
        <v>383</v>
      </c>
      <c r="AA27" s="325" t="s">
        <v>383</v>
      </c>
      <c r="AB27" s="325" t="s">
        <v>383</v>
      </c>
      <c r="AC27" s="325" t="s">
        <v>383</v>
      </c>
      <c r="AD27" s="325" t="s">
        <v>383</v>
      </c>
      <c r="AE27" s="325" t="s">
        <v>383</v>
      </c>
      <c r="AF27" s="325" t="s">
        <v>383</v>
      </c>
      <c r="AG27" s="325" t="s">
        <v>383</v>
      </c>
      <c r="AH27" s="65"/>
      <c r="AI27" s="65"/>
      <c r="AJ27" s="65"/>
      <c r="AK27" s="65"/>
      <c r="AL27" s="65"/>
      <c r="AM27" s="88">
        <f t="shared" si="8"/>
        <v>0.7</v>
      </c>
      <c r="AN27" s="89">
        <f t="shared" si="7"/>
        <v>9</v>
      </c>
    </row>
    <row r="28" spans="2:40" x14ac:dyDescent="0.2">
      <c r="B28" s="13">
        <v>22</v>
      </c>
      <c r="C28" s="345"/>
      <c r="D28" s="355"/>
      <c r="E28" s="355"/>
      <c r="F28" s="10" t="s">
        <v>63</v>
      </c>
      <c r="G28" s="11" t="s">
        <v>59</v>
      </c>
      <c r="H28" s="12" t="s">
        <v>61</v>
      </c>
      <c r="I28" s="82"/>
      <c r="J28" s="82"/>
      <c r="K28" s="259"/>
      <c r="L28" s="82"/>
      <c r="M28" s="259"/>
      <c r="N28" s="259"/>
      <c r="O28" s="259"/>
      <c r="P28" s="259"/>
      <c r="Q28" s="259"/>
      <c r="R28" s="82"/>
      <c r="S28" s="82"/>
      <c r="T28" s="82"/>
      <c r="U28" s="82"/>
      <c r="V28" s="82"/>
      <c r="W28" s="82"/>
      <c r="X28" s="82"/>
      <c r="Y28" s="325" t="s">
        <v>383</v>
      </c>
      <c r="Z28" s="325" t="s">
        <v>383</v>
      </c>
      <c r="AA28" s="325" t="s">
        <v>383</v>
      </c>
      <c r="AB28" s="325" t="s">
        <v>383</v>
      </c>
      <c r="AC28" s="325" t="s">
        <v>383</v>
      </c>
      <c r="AD28" s="325" t="s">
        <v>383</v>
      </c>
      <c r="AE28" s="325" t="s">
        <v>383</v>
      </c>
      <c r="AF28" s="325" t="s">
        <v>383</v>
      </c>
      <c r="AG28" s="325" t="s">
        <v>383</v>
      </c>
      <c r="AH28" s="65"/>
      <c r="AI28" s="65"/>
      <c r="AJ28" s="65"/>
      <c r="AK28" s="65"/>
      <c r="AL28" s="65"/>
      <c r="AM28" s="88">
        <f t="shared" si="8"/>
        <v>0.7</v>
      </c>
      <c r="AN28" s="89">
        <f t="shared" si="7"/>
        <v>9</v>
      </c>
    </row>
    <row r="29" spans="2:40" x14ac:dyDescent="0.2">
      <c r="B29" s="13">
        <v>23</v>
      </c>
      <c r="C29" s="345"/>
      <c r="D29" s="355"/>
      <c r="E29" s="355"/>
      <c r="F29" s="10" t="s">
        <v>66</v>
      </c>
      <c r="G29" s="11" t="s">
        <v>59</v>
      </c>
      <c r="H29" s="12" t="s">
        <v>61</v>
      </c>
      <c r="I29" s="82"/>
      <c r="J29" s="82"/>
      <c r="K29" s="259"/>
      <c r="L29" s="82"/>
      <c r="M29" s="259"/>
      <c r="N29" s="259"/>
      <c r="O29" s="259"/>
      <c r="P29" s="259"/>
      <c r="Q29" s="259"/>
      <c r="R29" s="82"/>
      <c r="S29" s="82"/>
      <c r="T29" s="82"/>
      <c r="U29" s="82"/>
      <c r="V29" s="82"/>
      <c r="W29" s="82"/>
      <c r="X29" s="82"/>
      <c r="Y29" s="325" t="s">
        <v>383</v>
      </c>
      <c r="Z29" s="325" t="s">
        <v>383</v>
      </c>
      <c r="AA29" s="325" t="s">
        <v>383</v>
      </c>
      <c r="AB29" s="325" t="s">
        <v>383</v>
      </c>
      <c r="AC29" s="325" t="s">
        <v>383</v>
      </c>
      <c r="AD29" s="325" t="s">
        <v>383</v>
      </c>
      <c r="AE29" s="325" t="s">
        <v>383</v>
      </c>
      <c r="AF29" s="325" t="s">
        <v>383</v>
      </c>
      <c r="AG29" s="325" t="s">
        <v>383</v>
      </c>
      <c r="AH29" s="65"/>
      <c r="AI29" s="55"/>
      <c r="AJ29" s="55"/>
      <c r="AK29" s="55"/>
      <c r="AL29" s="55"/>
      <c r="AM29" s="88">
        <f t="shared" si="8"/>
        <v>0.7</v>
      </c>
      <c r="AN29" s="89">
        <f t="shared" si="7"/>
        <v>9</v>
      </c>
    </row>
    <row r="30" spans="2:40" x14ac:dyDescent="0.2">
      <c r="B30" s="13">
        <v>24</v>
      </c>
      <c r="C30" s="345"/>
      <c r="D30" s="355"/>
      <c r="E30" s="355"/>
      <c r="F30" s="10" t="s">
        <v>67</v>
      </c>
      <c r="G30" s="11" t="s">
        <v>68</v>
      </c>
      <c r="H30" s="12" t="s">
        <v>10</v>
      </c>
      <c r="I30" s="82"/>
      <c r="J30" s="82"/>
      <c r="K30" s="259"/>
      <c r="L30" s="82"/>
      <c r="M30" s="259"/>
      <c r="N30" s="259"/>
      <c r="O30" s="259"/>
      <c r="P30" s="259"/>
      <c r="Q30" s="259"/>
      <c r="R30" s="82"/>
      <c r="S30" s="82"/>
      <c r="T30" s="82"/>
      <c r="U30" s="82"/>
      <c r="V30" s="82"/>
      <c r="W30" s="82"/>
      <c r="X30" s="82"/>
      <c r="Y30" s="325" t="s">
        <v>383</v>
      </c>
      <c r="Z30" s="325" t="s">
        <v>383</v>
      </c>
      <c r="AA30" s="325" t="s">
        <v>383</v>
      </c>
      <c r="AB30" s="325" t="s">
        <v>383</v>
      </c>
      <c r="AC30" s="325" t="s">
        <v>383</v>
      </c>
      <c r="AD30" s="325" t="s">
        <v>383</v>
      </c>
      <c r="AE30" s="325" t="s">
        <v>383</v>
      </c>
      <c r="AF30" s="325" t="s">
        <v>383</v>
      </c>
      <c r="AG30" s="325" t="s">
        <v>383</v>
      </c>
      <c r="AH30" s="65"/>
      <c r="AI30" s="55"/>
      <c r="AJ30" s="55"/>
      <c r="AK30" s="55"/>
      <c r="AL30" s="55"/>
      <c r="AM30" s="88">
        <f t="shared" si="8"/>
        <v>0.7</v>
      </c>
      <c r="AN30" s="89">
        <f t="shared" si="7"/>
        <v>9</v>
      </c>
    </row>
    <row r="31" spans="2:40" x14ac:dyDescent="0.2">
      <c r="B31" s="13">
        <v>25</v>
      </c>
      <c r="C31" s="345"/>
      <c r="D31" s="355"/>
      <c r="E31" s="355"/>
      <c r="F31" s="260" t="s">
        <v>71</v>
      </c>
      <c r="G31" s="11" t="s">
        <v>72</v>
      </c>
      <c r="H31" s="12" t="s">
        <v>61</v>
      </c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325" t="s">
        <v>383</v>
      </c>
      <c r="Z31" s="325" t="s">
        <v>383</v>
      </c>
      <c r="AA31" s="325" t="s">
        <v>383</v>
      </c>
      <c r="AB31" s="325" t="s">
        <v>383</v>
      </c>
      <c r="AC31" s="325" t="s">
        <v>383</v>
      </c>
      <c r="AD31" s="325" t="s">
        <v>383</v>
      </c>
      <c r="AE31" s="325" t="s">
        <v>383</v>
      </c>
      <c r="AF31" s="325" t="s">
        <v>383</v>
      </c>
      <c r="AG31" s="325" t="s">
        <v>383</v>
      </c>
      <c r="AH31" s="65"/>
      <c r="AI31" s="55"/>
      <c r="AJ31" s="55"/>
      <c r="AK31" s="55"/>
      <c r="AL31" s="55"/>
      <c r="AM31" s="88">
        <f t="shared" si="8"/>
        <v>0.7</v>
      </c>
      <c r="AN31" s="89">
        <f t="shared" si="7"/>
        <v>9</v>
      </c>
    </row>
    <row r="32" spans="2:40" x14ac:dyDescent="0.2">
      <c r="B32" s="13">
        <v>26</v>
      </c>
      <c r="C32" s="345"/>
      <c r="D32" s="355"/>
      <c r="E32" s="355"/>
      <c r="F32" s="10" t="s">
        <v>74</v>
      </c>
      <c r="G32" s="11" t="s">
        <v>75</v>
      </c>
      <c r="H32" s="12" t="s">
        <v>10</v>
      </c>
      <c r="I32" s="82"/>
      <c r="J32" s="82"/>
      <c r="K32" s="259"/>
      <c r="L32" s="82"/>
      <c r="M32" s="259"/>
      <c r="N32" s="259"/>
      <c r="O32" s="259"/>
      <c r="P32" s="259"/>
      <c r="Q32" s="259"/>
      <c r="R32" s="82"/>
      <c r="S32" s="82"/>
      <c r="T32" s="82"/>
      <c r="U32" s="82"/>
      <c r="V32" s="82"/>
      <c r="W32" s="82"/>
      <c r="X32" s="82"/>
      <c r="Y32" s="325" t="s">
        <v>383</v>
      </c>
      <c r="Z32" s="325" t="s">
        <v>383</v>
      </c>
      <c r="AA32" s="325" t="s">
        <v>383</v>
      </c>
      <c r="AB32" s="325" t="s">
        <v>383</v>
      </c>
      <c r="AC32" s="325" t="s">
        <v>383</v>
      </c>
      <c r="AD32" s="325" t="s">
        <v>383</v>
      </c>
      <c r="AE32" s="325" t="s">
        <v>383</v>
      </c>
      <c r="AF32" s="325" t="s">
        <v>383</v>
      </c>
      <c r="AG32" s="325" t="s">
        <v>383</v>
      </c>
      <c r="AH32" s="65"/>
      <c r="AI32" s="55"/>
      <c r="AJ32" s="55"/>
      <c r="AK32" s="55"/>
      <c r="AL32" s="55"/>
      <c r="AM32" s="88">
        <f t="shared" si="8"/>
        <v>0.7</v>
      </c>
      <c r="AN32" s="89">
        <f t="shared" si="7"/>
        <v>9</v>
      </c>
    </row>
    <row r="33" spans="2:40" x14ac:dyDescent="0.2">
      <c r="B33" s="13">
        <v>27</v>
      </c>
      <c r="C33" s="345"/>
      <c r="D33" s="355"/>
      <c r="E33" s="355"/>
      <c r="F33" s="10" t="s">
        <v>77</v>
      </c>
      <c r="G33" s="11" t="s">
        <v>78</v>
      </c>
      <c r="H33" s="12" t="s">
        <v>10</v>
      </c>
      <c r="I33" s="82"/>
      <c r="J33" s="82"/>
      <c r="K33" s="259"/>
      <c r="L33" s="82"/>
      <c r="M33" s="259"/>
      <c r="N33" s="259"/>
      <c r="O33" s="259"/>
      <c r="P33" s="259"/>
      <c r="Q33" s="259"/>
      <c r="R33" s="82"/>
      <c r="S33" s="82"/>
      <c r="T33" s="82"/>
      <c r="U33" s="82"/>
      <c r="V33" s="82"/>
      <c r="W33" s="82"/>
      <c r="X33" s="82"/>
      <c r="Y33" s="325" t="s">
        <v>383</v>
      </c>
      <c r="Z33" s="325" t="s">
        <v>383</v>
      </c>
      <c r="AA33" s="325" t="s">
        <v>383</v>
      </c>
      <c r="AB33" s="325" t="s">
        <v>383</v>
      </c>
      <c r="AC33" s="325" t="s">
        <v>383</v>
      </c>
      <c r="AD33" s="325" t="s">
        <v>383</v>
      </c>
      <c r="AE33" s="325" t="s">
        <v>383</v>
      </c>
      <c r="AF33" s="325" t="s">
        <v>383</v>
      </c>
      <c r="AG33" s="325" t="s">
        <v>383</v>
      </c>
      <c r="AH33" s="55"/>
      <c r="AI33" s="55"/>
      <c r="AJ33" s="55"/>
      <c r="AK33" s="55"/>
      <c r="AL33" s="55"/>
      <c r="AM33" s="88">
        <f t="shared" si="8"/>
        <v>0.7</v>
      </c>
      <c r="AN33" s="89">
        <f t="shared" si="7"/>
        <v>9</v>
      </c>
    </row>
    <row r="34" spans="2:40" ht="13.8" thickBot="1" x14ac:dyDescent="0.25">
      <c r="B34" s="13"/>
      <c r="C34" s="345"/>
      <c r="D34" s="355"/>
      <c r="E34" s="355"/>
      <c r="F34" s="14" t="s">
        <v>79</v>
      </c>
      <c r="G34" s="15" t="s">
        <v>75</v>
      </c>
      <c r="H34" s="16" t="s">
        <v>10</v>
      </c>
      <c r="I34" s="82"/>
      <c r="J34" s="82"/>
      <c r="K34" s="259"/>
      <c r="L34" s="82"/>
      <c r="M34" s="259"/>
      <c r="N34" s="259"/>
      <c r="O34" s="259"/>
      <c r="P34" s="259"/>
      <c r="Q34" s="259"/>
      <c r="R34" s="82"/>
      <c r="S34" s="82"/>
      <c r="T34" s="82"/>
      <c r="U34" s="82"/>
      <c r="V34" s="82"/>
      <c r="W34" s="82"/>
      <c r="X34" s="82"/>
      <c r="Y34" s="325" t="s">
        <v>383</v>
      </c>
      <c r="Z34" s="325" t="s">
        <v>383</v>
      </c>
      <c r="AA34" s="325" t="s">
        <v>383</v>
      </c>
      <c r="AB34" s="325" t="s">
        <v>383</v>
      </c>
      <c r="AC34" s="325" t="s">
        <v>383</v>
      </c>
      <c r="AD34" s="325" t="s">
        <v>383</v>
      </c>
      <c r="AE34" s="325" t="s">
        <v>383</v>
      </c>
      <c r="AF34" s="325" t="s">
        <v>383</v>
      </c>
      <c r="AG34" s="325" t="s">
        <v>383</v>
      </c>
      <c r="AH34" s="55"/>
      <c r="AI34" s="55"/>
      <c r="AJ34" s="55"/>
      <c r="AK34" s="55"/>
      <c r="AL34" s="55"/>
      <c r="AM34" s="88">
        <f t="shared" si="8"/>
        <v>0.7</v>
      </c>
      <c r="AN34" s="92">
        <f t="shared" si="7"/>
        <v>9</v>
      </c>
    </row>
    <row r="35" spans="2:40" ht="13.8" thickBot="1" x14ac:dyDescent="0.25">
      <c r="B35" s="13">
        <v>28</v>
      </c>
      <c r="C35" s="345"/>
      <c r="D35" s="356"/>
      <c r="E35" s="356"/>
      <c r="F35" s="42" t="s">
        <v>337</v>
      </c>
      <c r="G35" s="43"/>
      <c r="H35" s="43"/>
      <c r="I35" s="56">
        <f>1-(COUNTIF(I24:I34,"☓"))/11</f>
        <v>1</v>
      </c>
      <c r="J35" s="59">
        <f t="shared" ref="J35:AL35" si="9">1-(COUNTIF(J24:J34,"☓"))/11</f>
        <v>1</v>
      </c>
      <c r="K35" s="59"/>
      <c r="L35" s="59">
        <f t="shared" si="9"/>
        <v>1</v>
      </c>
      <c r="M35" s="59">
        <f t="shared" si="9"/>
        <v>1</v>
      </c>
      <c r="N35" s="59">
        <f t="shared" si="9"/>
        <v>1</v>
      </c>
      <c r="O35" s="59">
        <f t="shared" si="9"/>
        <v>1</v>
      </c>
      <c r="P35" s="59">
        <f t="shared" si="9"/>
        <v>1</v>
      </c>
      <c r="Q35" s="59">
        <f t="shared" si="9"/>
        <v>1</v>
      </c>
      <c r="R35" s="59">
        <f t="shared" si="9"/>
        <v>1</v>
      </c>
      <c r="S35" s="59">
        <f t="shared" si="9"/>
        <v>1</v>
      </c>
      <c r="T35" s="59">
        <f t="shared" si="9"/>
        <v>1</v>
      </c>
      <c r="U35" s="59">
        <f t="shared" si="9"/>
        <v>1</v>
      </c>
      <c r="V35" s="59">
        <f t="shared" si="9"/>
        <v>1</v>
      </c>
      <c r="W35" s="59">
        <f t="shared" si="9"/>
        <v>1</v>
      </c>
      <c r="X35" s="59">
        <f t="shared" si="9"/>
        <v>1</v>
      </c>
      <c r="Y35" s="59">
        <f t="shared" si="9"/>
        <v>0</v>
      </c>
      <c r="Z35" s="59">
        <f t="shared" si="9"/>
        <v>0</v>
      </c>
      <c r="AA35" s="59">
        <f t="shared" si="9"/>
        <v>0</v>
      </c>
      <c r="AB35" s="59">
        <f t="shared" si="9"/>
        <v>0</v>
      </c>
      <c r="AC35" s="59">
        <f t="shared" si="9"/>
        <v>0</v>
      </c>
      <c r="AD35" s="59">
        <f t="shared" si="9"/>
        <v>0</v>
      </c>
      <c r="AE35" s="59">
        <f t="shared" si="9"/>
        <v>0</v>
      </c>
      <c r="AF35" s="59">
        <f t="shared" si="9"/>
        <v>0</v>
      </c>
      <c r="AG35" s="59">
        <f t="shared" si="9"/>
        <v>0</v>
      </c>
      <c r="AH35" s="59">
        <f t="shared" si="9"/>
        <v>1</v>
      </c>
      <c r="AI35" s="59">
        <f t="shared" si="9"/>
        <v>1</v>
      </c>
      <c r="AJ35" s="59">
        <f t="shared" si="9"/>
        <v>1</v>
      </c>
      <c r="AK35" s="59">
        <f t="shared" si="9"/>
        <v>1</v>
      </c>
      <c r="AL35" s="59">
        <f t="shared" si="9"/>
        <v>1</v>
      </c>
      <c r="AM35" s="97">
        <f>IF(AN35=0,"100%",AVERAGE(AM24:AM34))</f>
        <v>0.70000000000000007</v>
      </c>
      <c r="AN35" s="93">
        <f>SUM(AN24:AN34)</f>
        <v>99</v>
      </c>
    </row>
    <row r="36" spans="2:40" x14ac:dyDescent="0.2">
      <c r="B36" s="13">
        <v>29</v>
      </c>
      <c r="C36" s="345"/>
      <c r="D36" s="361" t="s">
        <v>81</v>
      </c>
      <c r="E36" s="344"/>
      <c r="F36" s="17" t="s">
        <v>82</v>
      </c>
      <c r="G36" s="18" t="s">
        <v>83</v>
      </c>
      <c r="H36" s="19" t="s">
        <v>61</v>
      </c>
      <c r="I36" s="78"/>
      <c r="J36" s="55"/>
      <c r="K36" s="259"/>
      <c r="L36" s="55"/>
      <c r="M36" s="259"/>
      <c r="N36" s="259"/>
      <c r="O36" s="259"/>
      <c r="P36" s="259"/>
      <c r="Q36" s="259"/>
      <c r="R36" s="55"/>
      <c r="S36" s="55"/>
      <c r="T36" s="55"/>
      <c r="U36" s="55"/>
      <c r="V36" s="65"/>
      <c r="W36" s="65"/>
      <c r="X36" s="65"/>
      <c r="Y36" s="325" t="s">
        <v>383</v>
      </c>
      <c r="Z36" s="325" t="s">
        <v>383</v>
      </c>
      <c r="AA36" s="325" t="s">
        <v>383</v>
      </c>
      <c r="AB36" s="325" t="s">
        <v>383</v>
      </c>
      <c r="AC36" s="325" t="s">
        <v>383</v>
      </c>
      <c r="AD36" s="325" t="s">
        <v>383</v>
      </c>
      <c r="AE36" s="325" t="s">
        <v>383</v>
      </c>
      <c r="AF36" s="325" t="s">
        <v>383</v>
      </c>
      <c r="AG36" s="325" t="s">
        <v>383</v>
      </c>
      <c r="AH36" s="82"/>
      <c r="AI36" s="65"/>
      <c r="AJ36" s="325" t="s">
        <v>383</v>
      </c>
      <c r="AK36" s="325" t="s">
        <v>383</v>
      </c>
      <c r="AL36" s="325" t="s">
        <v>383</v>
      </c>
      <c r="AM36" s="88">
        <f t="shared" si="8"/>
        <v>0.6</v>
      </c>
      <c r="AN36" s="85">
        <f>COUNTA(I36:AL36)</f>
        <v>12</v>
      </c>
    </row>
    <row r="37" spans="2:40" x14ac:dyDescent="0.2">
      <c r="B37" s="13">
        <v>30</v>
      </c>
      <c r="C37" s="345"/>
      <c r="D37" s="362"/>
      <c r="E37" s="345"/>
      <c r="F37" s="10" t="s">
        <v>85</v>
      </c>
      <c r="G37" s="11" t="s">
        <v>86</v>
      </c>
      <c r="H37" s="12" t="s">
        <v>61</v>
      </c>
      <c r="I37" s="79"/>
      <c r="J37" s="65"/>
      <c r="K37" s="259"/>
      <c r="L37" s="65"/>
      <c r="M37" s="259"/>
      <c r="N37" s="259"/>
      <c r="O37" s="259"/>
      <c r="P37" s="259"/>
      <c r="Q37" s="259"/>
      <c r="R37" s="65"/>
      <c r="S37" s="65"/>
      <c r="T37" s="65"/>
      <c r="U37" s="65"/>
      <c r="V37" s="65"/>
      <c r="W37" s="65"/>
      <c r="X37" s="65"/>
      <c r="Y37" s="325" t="s">
        <v>383</v>
      </c>
      <c r="Z37" s="325" t="s">
        <v>383</v>
      </c>
      <c r="AA37" s="325" t="s">
        <v>383</v>
      </c>
      <c r="AB37" s="325" t="s">
        <v>383</v>
      </c>
      <c r="AC37" s="325" t="s">
        <v>383</v>
      </c>
      <c r="AD37" s="325" t="s">
        <v>383</v>
      </c>
      <c r="AE37" s="325" t="s">
        <v>383</v>
      </c>
      <c r="AF37" s="325" t="s">
        <v>383</v>
      </c>
      <c r="AG37" s="325" t="s">
        <v>383</v>
      </c>
      <c r="AH37" s="82"/>
      <c r="AI37" s="65"/>
      <c r="AJ37" s="325" t="s">
        <v>383</v>
      </c>
      <c r="AK37" s="325" t="s">
        <v>383</v>
      </c>
      <c r="AL37" s="325" t="s">
        <v>383</v>
      </c>
      <c r="AM37" s="88">
        <f t="shared" si="8"/>
        <v>0.6</v>
      </c>
      <c r="AN37" s="83">
        <f>COUNTA(I37:AL37)</f>
        <v>12</v>
      </c>
    </row>
    <row r="38" spans="2:40" x14ac:dyDescent="0.2">
      <c r="B38" s="13">
        <v>31</v>
      </c>
      <c r="C38" s="345"/>
      <c r="D38" s="362"/>
      <c r="E38" s="345"/>
      <c r="F38" s="10" t="s">
        <v>88</v>
      </c>
      <c r="G38" s="11" t="s">
        <v>89</v>
      </c>
      <c r="H38" s="12" t="s">
        <v>90</v>
      </c>
      <c r="I38" s="78"/>
      <c r="J38" s="55"/>
      <c r="K38" s="259"/>
      <c r="L38" s="55"/>
      <c r="M38" s="259"/>
      <c r="N38" s="259"/>
      <c r="O38" s="259"/>
      <c r="P38" s="259"/>
      <c r="Q38" s="259"/>
      <c r="R38" s="55"/>
      <c r="S38" s="55"/>
      <c r="T38" s="55"/>
      <c r="U38" s="55"/>
      <c r="V38" s="65"/>
      <c r="W38" s="65"/>
      <c r="X38" s="65"/>
      <c r="Y38" s="325" t="s">
        <v>383</v>
      </c>
      <c r="Z38" s="325" t="s">
        <v>383</v>
      </c>
      <c r="AA38" s="325" t="s">
        <v>383</v>
      </c>
      <c r="AB38" s="325" t="s">
        <v>383</v>
      </c>
      <c r="AC38" s="325" t="s">
        <v>383</v>
      </c>
      <c r="AD38" s="325" t="s">
        <v>383</v>
      </c>
      <c r="AE38" s="325" t="s">
        <v>383</v>
      </c>
      <c r="AF38" s="325" t="s">
        <v>383</v>
      </c>
      <c r="AG38" s="325" t="s">
        <v>383</v>
      </c>
      <c r="AH38" s="82"/>
      <c r="AI38" s="65"/>
      <c r="AJ38" s="325" t="s">
        <v>383</v>
      </c>
      <c r="AK38" s="325" t="s">
        <v>383</v>
      </c>
      <c r="AL38" s="325" t="s">
        <v>383</v>
      </c>
      <c r="AM38" s="88">
        <f t="shared" si="8"/>
        <v>0.6</v>
      </c>
      <c r="AN38" s="83">
        <f>COUNTA(I38:AL38)</f>
        <v>12</v>
      </c>
    </row>
    <row r="39" spans="2:40" ht="13.8" thickBot="1" x14ac:dyDescent="0.25">
      <c r="B39" s="13">
        <v>32</v>
      </c>
      <c r="C39" s="345"/>
      <c r="D39" s="362"/>
      <c r="E39" s="345"/>
      <c r="F39" s="14" t="s">
        <v>92</v>
      </c>
      <c r="G39" s="15" t="s">
        <v>93</v>
      </c>
      <c r="H39" s="16" t="s">
        <v>90</v>
      </c>
      <c r="I39" s="78"/>
      <c r="J39" s="55"/>
      <c r="K39" s="259"/>
      <c r="L39" s="55"/>
      <c r="M39" s="259"/>
      <c r="N39" s="259"/>
      <c r="O39" s="259"/>
      <c r="P39" s="259"/>
      <c r="Q39" s="259"/>
      <c r="R39" s="55"/>
      <c r="S39" s="55"/>
      <c r="T39" s="55"/>
      <c r="U39" s="55"/>
      <c r="V39" s="65"/>
      <c r="W39" s="65"/>
      <c r="X39" s="65"/>
      <c r="Y39" s="325" t="s">
        <v>383</v>
      </c>
      <c r="Z39" s="325" t="s">
        <v>383</v>
      </c>
      <c r="AA39" s="325" t="s">
        <v>383</v>
      </c>
      <c r="AB39" s="325" t="s">
        <v>383</v>
      </c>
      <c r="AC39" s="325" t="s">
        <v>383</v>
      </c>
      <c r="AD39" s="325" t="s">
        <v>383</v>
      </c>
      <c r="AE39" s="325" t="s">
        <v>383</v>
      </c>
      <c r="AF39" s="325" t="s">
        <v>383</v>
      </c>
      <c r="AG39" s="325" t="s">
        <v>383</v>
      </c>
      <c r="AH39" s="82"/>
      <c r="AI39" s="65"/>
      <c r="AJ39" s="325" t="s">
        <v>383</v>
      </c>
      <c r="AK39" s="325" t="s">
        <v>383</v>
      </c>
      <c r="AL39" s="325" t="s">
        <v>383</v>
      </c>
      <c r="AM39" s="88">
        <f t="shared" si="8"/>
        <v>0.6</v>
      </c>
      <c r="AN39" s="94">
        <f>COUNTA(I39:AL39)</f>
        <v>12</v>
      </c>
    </row>
    <row r="40" spans="2:40" ht="13.8" thickBot="1" x14ac:dyDescent="0.25">
      <c r="B40" s="52"/>
      <c r="C40" s="345"/>
      <c r="D40" s="363"/>
      <c r="E40" s="346"/>
      <c r="F40" s="42" t="s">
        <v>337</v>
      </c>
      <c r="G40" s="43"/>
      <c r="H40" s="43"/>
      <c r="I40" s="56">
        <f>1-(COUNTIF(I36:I39,"☓"))/4</f>
        <v>1</v>
      </c>
      <c r="J40" s="59">
        <f t="shared" ref="J40:AL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0</v>
      </c>
      <c r="Z40" s="59">
        <f t="shared" si="10"/>
        <v>0</v>
      </c>
      <c r="AA40" s="59">
        <f>1-(COUNTIF(AA42:AA45,"☓"))/4</f>
        <v>0</v>
      </c>
      <c r="AB40" s="59">
        <f t="shared" si="10"/>
        <v>0</v>
      </c>
      <c r="AC40" s="59">
        <f t="shared" si="10"/>
        <v>0</v>
      </c>
      <c r="AD40" s="59">
        <f t="shared" si="10"/>
        <v>0</v>
      </c>
      <c r="AE40" s="59">
        <f t="shared" si="10"/>
        <v>0</v>
      </c>
      <c r="AF40" s="59">
        <f t="shared" si="10"/>
        <v>0</v>
      </c>
      <c r="AG40" s="59">
        <f t="shared" si="10"/>
        <v>0</v>
      </c>
      <c r="AH40" s="59">
        <f t="shared" si="10"/>
        <v>1</v>
      </c>
      <c r="AI40" s="59">
        <f t="shared" si="10"/>
        <v>1</v>
      </c>
      <c r="AJ40" s="59">
        <f t="shared" si="10"/>
        <v>0</v>
      </c>
      <c r="AK40" s="59">
        <f t="shared" si="10"/>
        <v>0</v>
      </c>
      <c r="AL40" s="59">
        <f t="shared" si="10"/>
        <v>0</v>
      </c>
      <c r="AM40" s="97">
        <f>IF(AN40=0,"100%",AVERAGE(AM36:AM39))</f>
        <v>0.6</v>
      </c>
      <c r="AN40" s="93">
        <f>SUM(AN36:AN39)</f>
        <v>48</v>
      </c>
    </row>
    <row r="41" spans="2:40" x14ac:dyDescent="0.2">
      <c r="B41" s="13">
        <v>33</v>
      </c>
      <c r="C41" s="345"/>
      <c r="D41" s="361" t="s">
        <v>95</v>
      </c>
      <c r="E41" s="344"/>
      <c r="F41" s="7" t="s">
        <v>96</v>
      </c>
      <c r="G41" s="8" t="s">
        <v>97</v>
      </c>
      <c r="H41" s="9" t="s">
        <v>90</v>
      </c>
      <c r="I41" s="78"/>
      <c r="J41" s="55"/>
      <c r="K41" s="259"/>
      <c r="L41" s="55"/>
      <c r="M41" s="259"/>
      <c r="N41" s="259"/>
      <c r="O41" s="259"/>
      <c r="P41" s="259"/>
      <c r="Q41" s="259"/>
      <c r="R41" s="65"/>
      <c r="S41" s="65"/>
      <c r="T41" s="65"/>
      <c r="U41" s="65"/>
      <c r="V41" s="65"/>
      <c r="W41" s="65"/>
      <c r="X41" s="65"/>
      <c r="Y41" s="325" t="s">
        <v>383</v>
      </c>
      <c r="Z41" s="325" t="s">
        <v>383</v>
      </c>
      <c r="AA41" s="325" t="s">
        <v>383</v>
      </c>
      <c r="AB41" s="325" t="s">
        <v>383</v>
      </c>
      <c r="AC41" s="325" t="s">
        <v>383</v>
      </c>
      <c r="AD41" s="325" t="s">
        <v>383</v>
      </c>
      <c r="AE41" s="325" t="s">
        <v>383</v>
      </c>
      <c r="AF41" s="325" t="s">
        <v>383</v>
      </c>
      <c r="AG41" s="325" t="s">
        <v>383</v>
      </c>
      <c r="AH41" s="55"/>
      <c r="AI41" s="55"/>
      <c r="AJ41" s="55"/>
      <c r="AK41" s="65"/>
      <c r="AL41" s="55"/>
      <c r="AM41" s="88">
        <f>IF(COUNTA(I41:AL41)=0,1,1-COUNTIF(I41:AL41,"☓")/30)</f>
        <v>0.7</v>
      </c>
      <c r="AN41" s="87">
        <f t="shared" ref="AN41:AN51" si="11">COUNTA(I41:AL41)</f>
        <v>9</v>
      </c>
    </row>
    <row r="42" spans="2:40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9" t="s">
        <v>61</v>
      </c>
      <c r="I42" s="79"/>
      <c r="J42" s="65"/>
      <c r="K42" s="259"/>
      <c r="L42" s="65"/>
      <c r="M42" s="259"/>
      <c r="N42" s="259"/>
      <c r="O42" s="259"/>
      <c r="P42" s="259"/>
      <c r="Q42" s="259"/>
      <c r="R42" s="65"/>
      <c r="S42" s="65"/>
      <c r="T42" s="65"/>
      <c r="U42" s="65"/>
      <c r="V42" s="65"/>
      <c r="W42" s="65"/>
      <c r="X42" s="65"/>
      <c r="Y42" s="325" t="s">
        <v>383</v>
      </c>
      <c r="Z42" s="325" t="s">
        <v>383</v>
      </c>
      <c r="AA42" s="325" t="s">
        <v>383</v>
      </c>
      <c r="AB42" s="325" t="s">
        <v>383</v>
      </c>
      <c r="AC42" s="325" t="s">
        <v>383</v>
      </c>
      <c r="AD42" s="325" t="s">
        <v>383</v>
      </c>
      <c r="AE42" s="325" t="s">
        <v>383</v>
      </c>
      <c r="AF42" s="325" t="s">
        <v>383</v>
      </c>
      <c r="AG42" s="325" t="s">
        <v>383</v>
      </c>
      <c r="AH42" s="65"/>
      <c r="AI42" s="65"/>
      <c r="AJ42" s="65"/>
      <c r="AK42" s="65"/>
      <c r="AL42" s="65"/>
      <c r="AM42" s="88">
        <f t="shared" si="8"/>
        <v>0.7</v>
      </c>
      <c r="AN42" s="89">
        <f t="shared" si="11"/>
        <v>9</v>
      </c>
    </row>
    <row r="43" spans="2:40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2" t="s">
        <v>61</v>
      </c>
      <c r="I43" s="79"/>
      <c r="J43" s="65"/>
      <c r="K43" s="259"/>
      <c r="L43" s="65"/>
      <c r="M43" s="259"/>
      <c r="N43" s="259"/>
      <c r="O43" s="259"/>
      <c r="P43" s="259"/>
      <c r="Q43" s="259"/>
      <c r="R43" s="65"/>
      <c r="S43" s="65"/>
      <c r="T43" s="65"/>
      <c r="U43" s="65"/>
      <c r="V43" s="65"/>
      <c r="W43" s="65"/>
      <c r="X43" s="65"/>
      <c r="Y43" s="325" t="s">
        <v>383</v>
      </c>
      <c r="Z43" s="325" t="s">
        <v>383</v>
      </c>
      <c r="AA43" s="325" t="s">
        <v>383</v>
      </c>
      <c r="AB43" s="325" t="s">
        <v>383</v>
      </c>
      <c r="AC43" s="325" t="s">
        <v>383</v>
      </c>
      <c r="AD43" s="325" t="s">
        <v>383</v>
      </c>
      <c r="AE43" s="325" t="s">
        <v>383</v>
      </c>
      <c r="AF43" s="325" t="s">
        <v>383</v>
      </c>
      <c r="AG43" s="325" t="s">
        <v>383</v>
      </c>
      <c r="AH43" s="65"/>
      <c r="AI43" s="65"/>
      <c r="AJ43" s="65"/>
      <c r="AK43" s="65"/>
      <c r="AL43" s="65"/>
      <c r="AM43" s="88">
        <f t="shared" si="8"/>
        <v>0.7</v>
      </c>
      <c r="AN43" s="89">
        <f t="shared" si="11"/>
        <v>9</v>
      </c>
    </row>
    <row r="44" spans="2:40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9" t="s">
        <v>107</v>
      </c>
      <c r="I44" s="79"/>
      <c r="J44" s="65"/>
      <c r="K44" s="259"/>
      <c r="L44" s="65"/>
      <c r="M44" s="259"/>
      <c r="N44" s="259"/>
      <c r="O44" s="259"/>
      <c r="P44" s="259"/>
      <c r="Q44" s="259"/>
      <c r="R44" s="65"/>
      <c r="S44" s="65"/>
      <c r="T44" s="65"/>
      <c r="U44" s="65"/>
      <c r="V44" s="65"/>
      <c r="W44" s="65"/>
      <c r="X44" s="65"/>
      <c r="Y44" s="325" t="s">
        <v>383</v>
      </c>
      <c r="Z44" s="325" t="s">
        <v>383</v>
      </c>
      <c r="AA44" s="325" t="s">
        <v>383</v>
      </c>
      <c r="AB44" s="325" t="s">
        <v>383</v>
      </c>
      <c r="AC44" s="325" t="s">
        <v>383</v>
      </c>
      <c r="AD44" s="325" t="s">
        <v>383</v>
      </c>
      <c r="AE44" s="325" t="s">
        <v>383</v>
      </c>
      <c r="AF44" s="325" t="s">
        <v>383</v>
      </c>
      <c r="AG44" s="325" t="s">
        <v>383</v>
      </c>
      <c r="AH44" s="65"/>
      <c r="AI44" s="65"/>
      <c r="AJ44" s="65"/>
      <c r="AK44" s="65"/>
      <c r="AL44" s="65"/>
      <c r="AM44" s="88">
        <f t="shared" si="8"/>
        <v>0.7</v>
      </c>
      <c r="AN44" s="89">
        <f t="shared" si="11"/>
        <v>9</v>
      </c>
    </row>
    <row r="45" spans="2:40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2" t="s">
        <v>107</v>
      </c>
      <c r="I45" s="79"/>
      <c r="J45" s="65"/>
      <c r="K45" s="259"/>
      <c r="L45" s="65"/>
      <c r="M45" s="259"/>
      <c r="N45" s="259"/>
      <c r="O45" s="259"/>
      <c r="P45" s="259"/>
      <c r="Q45" s="259"/>
      <c r="R45" s="65"/>
      <c r="S45" s="65"/>
      <c r="T45" s="65"/>
      <c r="U45" s="65"/>
      <c r="V45" s="65"/>
      <c r="W45" s="65"/>
      <c r="X45" s="65"/>
      <c r="Y45" s="325" t="s">
        <v>383</v>
      </c>
      <c r="Z45" s="325" t="s">
        <v>383</v>
      </c>
      <c r="AA45" s="325" t="s">
        <v>383</v>
      </c>
      <c r="AB45" s="325" t="s">
        <v>383</v>
      </c>
      <c r="AC45" s="325" t="s">
        <v>383</v>
      </c>
      <c r="AD45" s="325" t="s">
        <v>383</v>
      </c>
      <c r="AE45" s="325" t="s">
        <v>383</v>
      </c>
      <c r="AF45" s="325" t="s">
        <v>383</v>
      </c>
      <c r="AG45" s="325" t="s">
        <v>383</v>
      </c>
      <c r="AH45" s="65"/>
      <c r="AI45" s="65"/>
      <c r="AJ45" s="65"/>
      <c r="AK45" s="65"/>
      <c r="AL45" s="65"/>
      <c r="AM45" s="88">
        <f t="shared" si="8"/>
        <v>0.7</v>
      </c>
      <c r="AN45" s="89">
        <f t="shared" si="11"/>
        <v>9</v>
      </c>
    </row>
    <row r="46" spans="2:40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9" t="s">
        <v>107</v>
      </c>
      <c r="I46" s="79"/>
      <c r="J46" s="65"/>
      <c r="K46" s="259"/>
      <c r="L46" s="65"/>
      <c r="M46" s="259"/>
      <c r="N46" s="259"/>
      <c r="O46" s="259"/>
      <c r="P46" s="259"/>
      <c r="Q46" s="259"/>
      <c r="R46" s="65"/>
      <c r="S46" s="65"/>
      <c r="T46" s="65"/>
      <c r="U46" s="65"/>
      <c r="V46" s="65"/>
      <c r="W46" s="65"/>
      <c r="X46" s="65"/>
      <c r="Y46" s="325" t="s">
        <v>383</v>
      </c>
      <c r="Z46" s="325" t="s">
        <v>383</v>
      </c>
      <c r="AA46" s="325" t="s">
        <v>383</v>
      </c>
      <c r="AB46" s="325" t="s">
        <v>383</v>
      </c>
      <c r="AC46" s="325" t="s">
        <v>383</v>
      </c>
      <c r="AD46" s="325" t="s">
        <v>383</v>
      </c>
      <c r="AE46" s="325" t="s">
        <v>383</v>
      </c>
      <c r="AF46" s="325" t="s">
        <v>383</v>
      </c>
      <c r="AG46" s="325" t="s">
        <v>383</v>
      </c>
      <c r="AH46" s="65"/>
      <c r="AI46" s="65"/>
      <c r="AJ46" s="65"/>
      <c r="AK46" s="65"/>
      <c r="AL46" s="65"/>
      <c r="AM46" s="88">
        <f t="shared" si="8"/>
        <v>0.7</v>
      </c>
      <c r="AN46" s="89">
        <f t="shared" si="11"/>
        <v>9</v>
      </c>
    </row>
    <row r="47" spans="2:40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2" t="s">
        <v>107</v>
      </c>
      <c r="I47" s="79"/>
      <c r="J47" s="65"/>
      <c r="K47" s="259"/>
      <c r="L47" s="65"/>
      <c r="M47" s="259"/>
      <c r="N47" s="259"/>
      <c r="O47" s="259"/>
      <c r="P47" s="259"/>
      <c r="Q47" s="259"/>
      <c r="R47" s="65"/>
      <c r="S47" s="65"/>
      <c r="T47" s="65"/>
      <c r="U47" s="65"/>
      <c r="V47" s="65"/>
      <c r="W47" s="65"/>
      <c r="X47" s="65"/>
      <c r="Y47" s="325" t="s">
        <v>383</v>
      </c>
      <c r="Z47" s="325" t="s">
        <v>383</v>
      </c>
      <c r="AA47" s="325" t="s">
        <v>383</v>
      </c>
      <c r="AB47" s="325" t="s">
        <v>383</v>
      </c>
      <c r="AC47" s="325" t="s">
        <v>383</v>
      </c>
      <c r="AD47" s="325" t="s">
        <v>383</v>
      </c>
      <c r="AE47" s="325" t="s">
        <v>383</v>
      </c>
      <c r="AF47" s="325" t="s">
        <v>383</v>
      </c>
      <c r="AG47" s="325" t="s">
        <v>383</v>
      </c>
      <c r="AH47" s="65"/>
      <c r="AI47" s="65"/>
      <c r="AJ47" s="65"/>
      <c r="AK47" s="65"/>
      <c r="AL47" s="65"/>
      <c r="AM47" s="88">
        <f t="shared" si="8"/>
        <v>0.7</v>
      </c>
      <c r="AN47" s="89">
        <f t="shared" si="11"/>
        <v>9</v>
      </c>
    </row>
    <row r="48" spans="2:40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9" t="s">
        <v>107</v>
      </c>
      <c r="I48" s="79"/>
      <c r="J48" s="65"/>
      <c r="K48" s="259"/>
      <c r="L48" s="65"/>
      <c r="M48" s="259"/>
      <c r="N48" s="259"/>
      <c r="O48" s="259"/>
      <c r="P48" s="259"/>
      <c r="Q48" s="259"/>
      <c r="R48" s="65"/>
      <c r="S48" s="65"/>
      <c r="T48" s="65"/>
      <c r="U48" s="65"/>
      <c r="V48" s="65"/>
      <c r="W48" s="65"/>
      <c r="X48" s="65"/>
      <c r="Y48" s="325" t="s">
        <v>383</v>
      </c>
      <c r="Z48" s="325" t="s">
        <v>383</v>
      </c>
      <c r="AA48" s="325" t="s">
        <v>383</v>
      </c>
      <c r="AB48" s="325" t="s">
        <v>383</v>
      </c>
      <c r="AC48" s="325" t="s">
        <v>383</v>
      </c>
      <c r="AD48" s="325" t="s">
        <v>383</v>
      </c>
      <c r="AE48" s="325" t="s">
        <v>383</v>
      </c>
      <c r="AF48" s="325" t="s">
        <v>383</v>
      </c>
      <c r="AG48" s="325" t="s">
        <v>383</v>
      </c>
      <c r="AH48" s="65"/>
      <c r="AI48" s="65"/>
      <c r="AJ48" s="65"/>
      <c r="AK48" s="65"/>
      <c r="AL48" s="65"/>
      <c r="AM48" s="88">
        <f t="shared" si="8"/>
        <v>0.7</v>
      </c>
      <c r="AN48" s="89">
        <f t="shared" si="11"/>
        <v>9</v>
      </c>
    </row>
    <row r="49" spans="2:40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2" t="s">
        <v>107</v>
      </c>
      <c r="I49" s="79"/>
      <c r="J49" s="65"/>
      <c r="K49" s="259"/>
      <c r="L49" s="65"/>
      <c r="M49" s="259"/>
      <c r="N49" s="259"/>
      <c r="O49" s="259"/>
      <c r="P49" s="259"/>
      <c r="Q49" s="259"/>
      <c r="R49" s="65"/>
      <c r="S49" s="65"/>
      <c r="T49" s="65"/>
      <c r="U49" s="65"/>
      <c r="V49" s="65"/>
      <c r="W49" s="65"/>
      <c r="X49" s="65"/>
      <c r="Y49" s="325" t="s">
        <v>383</v>
      </c>
      <c r="Z49" s="325" t="s">
        <v>383</v>
      </c>
      <c r="AA49" s="325" t="s">
        <v>383</v>
      </c>
      <c r="AB49" s="325" t="s">
        <v>383</v>
      </c>
      <c r="AC49" s="325" t="s">
        <v>383</v>
      </c>
      <c r="AD49" s="325" t="s">
        <v>383</v>
      </c>
      <c r="AE49" s="325" t="s">
        <v>383</v>
      </c>
      <c r="AF49" s="325" t="s">
        <v>383</v>
      </c>
      <c r="AG49" s="325" t="s">
        <v>383</v>
      </c>
      <c r="AH49" s="65"/>
      <c r="AI49" s="65"/>
      <c r="AJ49" s="65"/>
      <c r="AK49" s="65"/>
      <c r="AL49" s="65"/>
      <c r="AM49" s="88">
        <f t="shared" si="8"/>
        <v>0.7</v>
      </c>
      <c r="AN49" s="89">
        <f t="shared" si="11"/>
        <v>9</v>
      </c>
    </row>
    <row r="50" spans="2:40" x14ac:dyDescent="0.2">
      <c r="B50" s="13">
        <v>42</v>
      </c>
      <c r="C50" s="345"/>
      <c r="D50" s="362"/>
      <c r="E50" s="368"/>
      <c r="F50" s="260" t="s">
        <v>118</v>
      </c>
      <c r="G50" s="23" t="s">
        <v>119</v>
      </c>
      <c r="H50" s="12" t="s">
        <v>120</v>
      </c>
      <c r="I50" s="79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325" t="s">
        <v>383</v>
      </c>
      <c r="Z50" s="325" t="s">
        <v>383</v>
      </c>
      <c r="AA50" s="325" t="s">
        <v>383</v>
      </c>
      <c r="AB50" s="325" t="s">
        <v>383</v>
      </c>
      <c r="AC50" s="325" t="s">
        <v>383</v>
      </c>
      <c r="AD50" s="325" t="s">
        <v>383</v>
      </c>
      <c r="AE50" s="325" t="s">
        <v>383</v>
      </c>
      <c r="AF50" s="325" t="s">
        <v>383</v>
      </c>
      <c r="AG50" s="325" t="s">
        <v>383</v>
      </c>
      <c r="AH50" s="65"/>
      <c r="AI50" s="65"/>
      <c r="AJ50" s="65"/>
      <c r="AK50" s="65"/>
      <c r="AL50" s="65"/>
      <c r="AM50" s="88">
        <f t="shared" si="8"/>
        <v>0.7</v>
      </c>
      <c r="AN50" s="89">
        <f t="shared" si="11"/>
        <v>9</v>
      </c>
    </row>
    <row r="51" spans="2:40" ht="13.8" thickBot="1" x14ac:dyDescent="0.25">
      <c r="B51" s="13">
        <v>43</v>
      </c>
      <c r="C51" s="345"/>
      <c r="D51" s="362"/>
      <c r="E51" s="368"/>
      <c r="F51" s="262" t="s">
        <v>122</v>
      </c>
      <c r="G51" s="25" t="s">
        <v>119</v>
      </c>
      <c r="H51" s="16" t="s">
        <v>10</v>
      </c>
      <c r="I51" s="78"/>
      <c r="J51" s="55"/>
      <c r="K51" s="55"/>
      <c r="L51" s="55"/>
      <c r="M51" s="5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325" t="s">
        <v>383</v>
      </c>
      <c r="Z51" s="325" t="s">
        <v>383</v>
      </c>
      <c r="AA51" s="325" t="s">
        <v>383</v>
      </c>
      <c r="AB51" s="325" t="s">
        <v>383</v>
      </c>
      <c r="AC51" s="325" t="s">
        <v>383</v>
      </c>
      <c r="AD51" s="325" t="s">
        <v>383</v>
      </c>
      <c r="AE51" s="325" t="s">
        <v>383</v>
      </c>
      <c r="AF51" s="325" t="s">
        <v>383</v>
      </c>
      <c r="AG51" s="325" t="s">
        <v>383</v>
      </c>
      <c r="AH51" s="55"/>
      <c r="AI51" s="55"/>
      <c r="AJ51" s="55"/>
      <c r="AK51" s="55"/>
      <c r="AL51" s="55"/>
      <c r="AM51" s="88">
        <f t="shared" si="8"/>
        <v>0.7</v>
      </c>
      <c r="AN51" s="92">
        <f t="shared" si="11"/>
        <v>9</v>
      </c>
    </row>
    <row r="52" spans="2:40" ht="13.8" thickBot="1" x14ac:dyDescent="0.25">
      <c r="B52" s="52"/>
      <c r="C52" s="345"/>
      <c r="D52" s="363"/>
      <c r="E52" s="370"/>
      <c r="F52" s="42" t="s">
        <v>337</v>
      </c>
      <c r="G52" s="43"/>
      <c r="H52" s="43"/>
      <c r="I52" s="56">
        <f>1-(COUNTIF(I41:I51,"☓"))/11</f>
        <v>1</v>
      </c>
      <c r="J52" s="59">
        <f t="shared" ref="J52:AL52" si="12">1-(COUNTIF(J41:J51,"☓"))/11</f>
        <v>1</v>
      </c>
      <c r="K52" s="59">
        <f t="shared" si="12"/>
        <v>1</v>
      </c>
      <c r="L52" s="59">
        <f t="shared" si="12"/>
        <v>1</v>
      </c>
      <c r="M52" s="59">
        <f t="shared" si="12"/>
        <v>1</v>
      </c>
      <c r="N52" s="59">
        <f t="shared" si="12"/>
        <v>1</v>
      </c>
      <c r="O52" s="59">
        <f t="shared" si="12"/>
        <v>1</v>
      </c>
      <c r="P52" s="59">
        <f t="shared" si="12"/>
        <v>1</v>
      </c>
      <c r="Q52" s="59">
        <f t="shared" si="12"/>
        <v>1</v>
      </c>
      <c r="R52" s="59">
        <f t="shared" si="12"/>
        <v>1</v>
      </c>
      <c r="S52" s="59">
        <f t="shared" si="12"/>
        <v>1</v>
      </c>
      <c r="T52" s="59">
        <f t="shared" si="12"/>
        <v>1</v>
      </c>
      <c r="U52" s="59">
        <f t="shared" si="12"/>
        <v>1</v>
      </c>
      <c r="V52" s="59">
        <f t="shared" si="12"/>
        <v>1</v>
      </c>
      <c r="W52" s="59">
        <f t="shared" si="12"/>
        <v>1</v>
      </c>
      <c r="X52" s="59">
        <f t="shared" si="12"/>
        <v>1</v>
      </c>
      <c r="Y52" s="59">
        <f t="shared" si="12"/>
        <v>0</v>
      </c>
      <c r="Z52" s="59">
        <f t="shared" si="12"/>
        <v>0</v>
      </c>
      <c r="AA52" s="59">
        <f t="shared" si="12"/>
        <v>0</v>
      </c>
      <c r="AB52" s="59">
        <f t="shared" si="12"/>
        <v>0</v>
      </c>
      <c r="AC52" s="59">
        <f t="shared" si="12"/>
        <v>0</v>
      </c>
      <c r="AD52" s="59">
        <f t="shared" si="12"/>
        <v>0</v>
      </c>
      <c r="AE52" s="59">
        <f t="shared" si="12"/>
        <v>0</v>
      </c>
      <c r="AF52" s="59">
        <f t="shared" si="12"/>
        <v>0</v>
      </c>
      <c r="AG52" s="59">
        <f t="shared" si="12"/>
        <v>0</v>
      </c>
      <c r="AH52" s="59">
        <f t="shared" si="12"/>
        <v>1</v>
      </c>
      <c r="AI52" s="59">
        <f t="shared" si="12"/>
        <v>1</v>
      </c>
      <c r="AJ52" s="59">
        <f t="shared" si="12"/>
        <v>1</v>
      </c>
      <c r="AK52" s="59">
        <f>1-(COUNTIF(AK41:AK51,"☓"))/11</f>
        <v>1</v>
      </c>
      <c r="AL52" s="59">
        <f t="shared" si="12"/>
        <v>1</v>
      </c>
      <c r="AM52" s="97">
        <f>IF(AN52=0,"100%",AVERAGE(I52:AL52))</f>
        <v>0.7</v>
      </c>
      <c r="AN52" s="93">
        <f>SUM(AN41:AN51)</f>
        <v>99</v>
      </c>
    </row>
    <row r="53" spans="2:40" x14ac:dyDescent="0.2">
      <c r="B53" s="13">
        <v>44</v>
      </c>
      <c r="C53" s="345"/>
      <c r="D53" s="361" t="s">
        <v>124</v>
      </c>
      <c r="E53" s="344"/>
      <c r="F53" s="26" t="s">
        <v>125</v>
      </c>
      <c r="G53" s="8" t="s">
        <v>126</v>
      </c>
      <c r="H53" s="9" t="s">
        <v>10</v>
      </c>
      <c r="I53" s="82"/>
      <c r="J53" s="82"/>
      <c r="K53" s="259"/>
      <c r="L53" s="82"/>
      <c r="M53" s="82"/>
      <c r="N53" s="82"/>
      <c r="O53" s="82"/>
      <c r="P53" s="82"/>
      <c r="Q53" s="82"/>
      <c r="R53" s="65"/>
      <c r="S53" s="65"/>
      <c r="T53" s="55"/>
      <c r="U53" s="55"/>
      <c r="V53" s="55"/>
      <c r="W53" s="55"/>
      <c r="X53" s="55"/>
      <c r="Y53" s="325" t="s">
        <v>383</v>
      </c>
      <c r="Z53" s="325" t="s">
        <v>383</v>
      </c>
      <c r="AA53" s="325" t="s">
        <v>383</v>
      </c>
      <c r="AB53" s="325" t="s">
        <v>383</v>
      </c>
      <c r="AC53" s="325" t="s">
        <v>383</v>
      </c>
      <c r="AD53" s="325" t="s">
        <v>383</v>
      </c>
      <c r="AE53" s="325" t="s">
        <v>383</v>
      </c>
      <c r="AF53" s="325" t="s">
        <v>383</v>
      </c>
      <c r="AG53" s="325" t="s">
        <v>383</v>
      </c>
      <c r="AH53" s="55"/>
      <c r="AI53" s="55"/>
      <c r="AJ53" s="55"/>
      <c r="AK53" s="55"/>
      <c r="AL53" s="55"/>
      <c r="AM53" s="88">
        <f t="shared" si="8"/>
        <v>0.7</v>
      </c>
      <c r="AN53" s="89">
        <f t="shared" ref="AN53:AN58" si="13">COUNTA(I53:AL53)</f>
        <v>9</v>
      </c>
    </row>
    <row r="54" spans="2:40" x14ac:dyDescent="0.2">
      <c r="B54" s="13">
        <v>45</v>
      </c>
      <c r="C54" s="345"/>
      <c r="D54" s="362"/>
      <c r="E54" s="345"/>
      <c r="F54" s="27" t="s">
        <v>127</v>
      </c>
      <c r="G54" s="11" t="s">
        <v>128</v>
      </c>
      <c r="H54" s="12" t="s">
        <v>10</v>
      </c>
      <c r="I54" s="82"/>
      <c r="J54" s="82"/>
      <c r="K54" s="259"/>
      <c r="L54" s="82"/>
      <c r="M54" s="82"/>
      <c r="N54" s="82"/>
      <c r="O54" s="82"/>
      <c r="P54" s="82"/>
      <c r="Q54" s="82"/>
      <c r="R54" s="65"/>
      <c r="S54" s="65"/>
      <c r="T54" s="65"/>
      <c r="U54" s="65"/>
      <c r="V54" s="65"/>
      <c r="W54" s="65"/>
      <c r="X54" s="65"/>
      <c r="Y54" s="325" t="s">
        <v>383</v>
      </c>
      <c r="Z54" s="325" t="s">
        <v>383</v>
      </c>
      <c r="AA54" s="325" t="s">
        <v>383</v>
      </c>
      <c r="AB54" s="325" t="s">
        <v>383</v>
      </c>
      <c r="AC54" s="325" t="s">
        <v>383</v>
      </c>
      <c r="AD54" s="325" t="s">
        <v>383</v>
      </c>
      <c r="AE54" s="325" t="s">
        <v>383</v>
      </c>
      <c r="AF54" s="325" t="s">
        <v>383</v>
      </c>
      <c r="AG54" s="325" t="s">
        <v>383</v>
      </c>
      <c r="AH54" s="65"/>
      <c r="AI54" s="65"/>
      <c r="AJ54" s="65"/>
      <c r="AK54" s="65"/>
      <c r="AL54" s="65"/>
      <c r="AM54" s="88">
        <f t="shared" si="8"/>
        <v>0.7</v>
      </c>
      <c r="AN54" s="89">
        <f t="shared" si="13"/>
        <v>9</v>
      </c>
    </row>
    <row r="55" spans="2:40" x14ac:dyDescent="0.2">
      <c r="B55" s="13">
        <v>46</v>
      </c>
      <c r="C55" s="345"/>
      <c r="D55" s="362"/>
      <c r="E55" s="345"/>
      <c r="F55" s="27" t="s">
        <v>130</v>
      </c>
      <c r="G55" s="11" t="s">
        <v>131</v>
      </c>
      <c r="H55" s="12" t="s">
        <v>10</v>
      </c>
      <c r="I55" s="82"/>
      <c r="J55" s="82"/>
      <c r="K55" s="259"/>
      <c r="L55" s="82"/>
      <c r="M55" s="82"/>
      <c r="N55" s="82"/>
      <c r="O55" s="82"/>
      <c r="P55" s="82"/>
      <c r="Q55" s="82"/>
      <c r="R55" s="65"/>
      <c r="S55" s="65"/>
      <c r="T55" s="65"/>
      <c r="U55" s="65"/>
      <c r="V55" s="65"/>
      <c r="W55" s="65"/>
      <c r="X55" s="65"/>
      <c r="Y55" s="325" t="s">
        <v>383</v>
      </c>
      <c r="Z55" s="325" t="s">
        <v>383</v>
      </c>
      <c r="AA55" s="325" t="s">
        <v>383</v>
      </c>
      <c r="AB55" s="325" t="s">
        <v>383</v>
      </c>
      <c r="AC55" s="325" t="s">
        <v>383</v>
      </c>
      <c r="AD55" s="325" t="s">
        <v>383</v>
      </c>
      <c r="AE55" s="325" t="s">
        <v>383</v>
      </c>
      <c r="AF55" s="325" t="s">
        <v>383</v>
      </c>
      <c r="AG55" s="325" t="s">
        <v>383</v>
      </c>
      <c r="AH55" s="65"/>
      <c r="AI55" s="65"/>
      <c r="AJ55" s="65"/>
      <c r="AK55" s="65"/>
      <c r="AL55" s="65"/>
      <c r="AM55" s="88">
        <f t="shared" si="8"/>
        <v>0.7</v>
      </c>
      <c r="AN55" s="89">
        <f t="shared" si="13"/>
        <v>9</v>
      </c>
    </row>
    <row r="56" spans="2:40" x14ac:dyDescent="0.2">
      <c r="B56" s="13">
        <v>47</v>
      </c>
      <c r="C56" s="345"/>
      <c r="D56" s="362"/>
      <c r="E56" s="345"/>
      <c r="F56" s="27" t="s">
        <v>132</v>
      </c>
      <c r="G56" s="11" t="s">
        <v>133</v>
      </c>
      <c r="H56" s="12" t="s">
        <v>10</v>
      </c>
      <c r="I56" s="82"/>
      <c r="J56" s="82"/>
      <c r="K56" s="259"/>
      <c r="L56" s="82"/>
      <c r="M56" s="82"/>
      <c r="N56" s="82"/>
      <c r="O56" s="82"/>
      <c r="P56" s="82"/>
      <c r="Q56" s="82"/>
      <c r="R56" s="65"/>
      <c r="S56" s="65"/>
      <c r="T56" s="55"/>
      <c r="U56" s="55"/>
      <c r="V56" s="55"/>
      <c r="W56" s="55"/>
      <c r="X56" s="55"/>
      <c r="Y56" s="325" t="s">
        <v>383</v>
      </c>
      <c r="Z56" s="325" t="s">
        <v>383</v>
      </c>
      <c r="AA56" s="325" t="s">
        <v>383</v>
      </c>
      <c r="AB56" s="325" t="s">
        <v>383</v>
      </c>
      <c r="AC56" s="325" t="s">
        <v>383</v>
      </c>
      <c r="AD56" s="325" t="s">
        <v>383</v>
      </c>
      <c r="AE56" s="325" t="s">
        <v>383</v>
      </c>
      <c r="AF56" s="325" t="s">
        <v>383</v>
      </c>
      <c r="AG56" s="325" t="s">
        <v>383</v>
      </c>
      <c r="AH56" s="55"/>
      <c r="AI56" s="55"/>
      <c r="AJ56" s="55"/>
      <c r="AK56" s="55"/>
      <c r="AL56" s="55"/>
      <c r="AM56" s="88">
        <f t="shared" si="8"/>
        <v>0.7</v>
      </c>
      <c r="AN56" s="89">
        <f t="shared" si="13"/>
        <v>9</v>
      </c>
    </row>
    <row r="57" spans="2:40" x14ac:dyDescent="0.2">
      <c r="B57" s="13">
        <v>48</v>
      </c>
      <c r="C57" s="345"/>
      <c r="D57" s="362"/>
      <c r="E57" s="345"/>
      <c r="F57" s="27" t="s">
        <v>134</v>
      </c>
      <c r="G57" s="11" t="s">
        <v>135</v>
      </c>
      <c r="H57" s="12" t="s">
        <v>10</v>
      </c>
      <c r="I57" s="82"/>
      <c r="J57" s="82"/>
      <c r="K57" s="259"/>
      <c r="L57" s="82"/>
      <c r="M57" s="82"/>
      <c r="N57" s="82"/>
      <c r="O57" s="82"/>
      <c r="P57" s="82"/>
      <c r="Q57" s="82"/>
      <c r="R57" s="65"/>
      <c r="S57" s="65"/>
      <c r="T57" s="55"/>
      <c r="U57" s="55"/>
      <c r="V57" s="55"/>
      <c r="W57" s="55"/>
      <c r="X57" s="55"/>
      <c r="Y57" s="325" t="s">
        <v>383</v>
      </c>
      <c r="Z57" s="325" t="s">
        <v>383</v>
      </c>
      <c r="AA57" s="325" t="s">
        <v>383</v>
      </c>
      <c r="AB57" s="325" t="s">
        <v>383</v>
      </c>
      <c r="AC57" s="325" t="s">
        <v>383</v>
      </c>
      <c r="AD57" s="325" t="s">
        <v>383</v>
      </c>
      <c r="AE57" s="325" t="s">
        <v>383</v>
      </c>
      <c r="AF57" s="325" t="s">
        <v>383</v>
      </c>
      <c r="AG57" s="325" t="s">
        <v>383</v>
      </c>
      <c r="AH57" s="55"/>
      <c r="AI57" s="55"/>
      <c r="AJ57" s="55"/>
      <c r="AK57" s="55"/>
      <c r="AL57" s="55"/>
      <c r="AM57" s="88">
        <f t="shared" si="8"/>
        <v>0.7</v>
      </c>
      <c r="AN57" s="89">
        <f t="shared" si="13"/>
        <v>9</v>
      </c>
    </row>
    <row r="58" spans="2:40" ht="13.8" thickBot="1" x14ac:dyDescent="0.25">
      <c r="B58" s="13">
        <v>49</v>
      </c>
      <c r="C58" s="345"/>
      <c r="D58" s="362"/>
      <c r="E58" s="345"/>
      <c r="F58" s="28" t="s">
        <v>136</v>
      </c>
      <c r="G58" s="15" t="s">
        <v>137</v>
      </c>
      <c r="H58" s="16" t="s">
        <v>10</v>
      </c>
      <c r="I58" s="82"/>
      <c r="J58" s="82"/>
      <c r="K58" s="259"/>
      <c r="L58" s="82"/>
      <c r="M58" s="82"/>
      <c r="N58" s="82"/>
      <c r="O58" s="82"/>
      <c r="P58" s="82"/>
      <c r="Q58" s="82"/>
      <c r="R58" s="65"/>
      <c r="S58" s="65"/>
      <c r="T58" s="55"/>
      <c r="U58" s="55"/>
      <c r="V58" s="55"/>
      <c r="W58" s="55"/>
      <c r="X58" s="55"/>
      <c r="Y58" s="325" t="s">
        <v>383</v>
      </c>
      <c r="Z58" s="325" t="s">
        <v>383</v>
      </c>
      <c r="AA58" s="325" t="s">
        <v>383</v>
      </c>
      <c r="AB58" s="325" t="s">
        <v>383</v>
      </c>
      <c r="AC58" s="325" t="s">
        <v>383</v>
      </c>
      <c r="AD58" s="325" t="s">
        <v>383</v>
      </c>
      <c r="AE58" s="325" t="s">
        <v>383</v>
      </c>
      <c r="AF58" s="325" t="s">
        <v>383</v>
      </c>
      <c r="AG58" s="325" t="s">
        <v>383</v>
      </c>
      <c r="AH58" s="55"/>
      <c r="AI58" s="55"/>
      <c r="AJ58" s="55"/>
      <c r="AK58" s="55"/>
      <c r="AL58" s="55"/>
      <c r="AM58" s="88">
        <f t="shared" si="8"/>
        <v>0.7</v>
      </c>
      <c r="AN58" s="89">
        <f t="shared" si="13"/>
        <v>9</v>
      </c>
    </row>
    <row r="59" spans="2:40" ht="13.8" thickBot="1" x14ac:dyDescent="0.25">
      <c r="B59" s="52"/>
      <c r="C59" s="345"/>
      <c r="D59" s="363"/>
      <c r="E59" s="346"/>
      <c r="F59" s="42" t="s">
        <v>337</v>
      </c>
      <c r="G59" s="43"/>
      <c r="H59" s="43"/>
      <c r="I59" s="56">
        <f>1-(COUNTIF(I53:I58,"☓"))/6</f>
        <v>1</v>
      </c>
      <c r="J59" s="59">
        <f t="shared" ref="J59:AL59" si="14">1-(COUNTIF(J53:J58,"☓"))/6</f>
        <v>1</v>
      </c>
      <c r="K59" s="59">
        <f t="shared" si="14"/>
        <v>1</v>
      </c>
      <c r="L59" s="59">
        <f t="shared" si="14"/>
        <v>1</v>
      </c>
      <c r="M59" s="59">
        <f t="shared" si="14"/>
        <v>1</v>
      </c>
      <c r="N59" s="59">
        <f t="shared" si="14"/>
        <v>1</v>
      </c>
      <c r="O59" s="59">
        <f t="shared" si="14"/>
        <v>1</v>
      </c>
      <c r="P59" s="59">
        <f t="shared" si="14"/>
        <v>1</v>
      </c>
      <c r="Q59" s="59">
        <f t="shared" si="14"/>
        <v>1</v>
      </c>
      <c r="R59" s="59">
        <f t="shared" si="14"/>
        <v>1</v>
      </c>
      <c r="S59" s="59">
        <f t="shared" si="14"/>
        <v>1</v>
      </c>
      <c r="T59" s="59">
        <f t="shared" si="14"/>
        <v>1</v>
      </c>
      <c r="U59" s="59">
        <f t="shared" si="14"/>
        <v>1</v>
      </c>
      <c r="V59" s="59">
        <f t="shared" si="14"/>
        <v>1</v>
      </c>
      <c r="W59" s="59">
        <f t="shared" si="14"/>
        <v>1</v>
      </c>
      <c r="X59" s="59">
        <f t="shared" si="14"/>
        <v>1</v>
      </c>
      <c r="Y59" s="59">
        <f t="shared" si="14"/>
        <v>0</v>
      </c>
      <c r="Z59" s="59">
        <f t="shared" si="14"/>
        <v>0</v>
      </c>
      <c r="AA59" s="59">
        <f t="shared" si="14"/>
        <v>0</v>
      </c>
      <c r="AB59" s="59">
        <f t="shared" si="14"/>
        <v>0</v>
      </c>
      <c r="AC59" s="59">
        <f t="shared" si="14"/>
        <v>0</v>
      </c>
      <c r="AD59" s="59">
        <f t="shared" si="14"/>
        <v>0</v>
      </c>
      <c r="AE59" s="59">
        <f t="shared" si="14"/>
        <v>0</v>
      </c>
      <c r="AF59" s="59">
        <f t="shared" si="14"/>
        <v>0</v>
      </c>
      <c r="AG59" s="59">
        <f t="shared" si="14"/>
        <v>0</v>
      </c>
      <c r="AH59" s="59">
        <f t="shared" si="14"/>
        <v>1</v>
      </c>
      <c r="AI59" s="59">
        <f t="shared" si="14"/>
        <v>1</v>
      </c>
      <c r="AJ59" s="59">
        <f t="shared" si="14"/>
        <v>1</v>
      </c>
      <c r="AK59" s="59">
        <f t="shared" si="14"/>
        <v>1</v>
      </c>
      <c r="AL59" s="59">
        <f t="shared" si="14"/>
        <v>1</v>
      </c>
      <c r="AM59" s="97">
        <f>IF(AN59=0,"100%",AVERAGE(AM53:AM58))</f>
        <v>0.70000000000000007</v>
      </c>
      <c r="AN59" s="93">
        <f>SUM(AN53:AN58)</f>
        <v>54</v>
      </c>
    </row>
    <row r="60" spans="2:40" x14ac:dyDescent="0.2">
      <c r="B60" s="13">
        <v>50</v>
      </c>
      <c r="C60" s="345"/>
      <c r="D60" s="362" t="s">
        <v>139</v>
      </c>
      <c r="E60" s="345"/>
      <c r="F60" s="29" t="s">
        <v>140</v>
      </c>
      <c r="G60" s="18" t="s">
        <v>141</v>
      </c>
      <c r="H60" s="19" t="s">
        <v>90</v>
      </c>
      <c r="I60" s="78"/>
      <c r="J60" s="65"/>
      <c r="K60" s="259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82"/>
      <c r="W60" s="82"/>
      <c r="X60" s="82"/>
      <c r="Y60" s="325" t="s">
        <v>383</v>
      </c>
      <c r="Z60" s="325" t="s">
        <v>383</v>
      </c>
      <c r="AA60" s="325" t="s">
        <v>383</v>
      </c>
      <c r="AB60" s="325" t="s">
        <v>383</v>
      </c>
      <c r="AC60" s="325" t="s">
        <v>383</v>
      </c>
      <c r="AD60" s="325" t="s">
        <v>383</v>
      </c>
      <c r="AE60" s="325" t="s">
        <v>383</v>
      </c>
      <c r="AF60" s="325" t="s">
        <v>383</v>
      </c>
      <c r="AG60" s="325" t="s">
        <v>383</v>
      </c>
      <c r="AH60" s="65"/>
      <c r="AI60" s="65"/>
      <c r="AJ60" s="65"/>
      <c r="AK60" s="65"/>
      <c r="AL60" s="65"/>
      <c r="AM60" s="88">
        <f t="shared" si="8"/>
        <v>0.7</v>
      </c>
      <c r="AN60" s="89">
        <f>COUNTA(I60:AL60)</f>
        <v>9</v>
      </c>
    </row>
    <row r="61" spans="2:40" ht="13.8" thickBot="1" x14ac:dyDescent="0.25">
      <c r="B61" s="13">
        <v>51</v>
      </c>
      <c r="C61" s="345"/>
      <c r="D61" s="362"/>
      <c r="E61" s="345"/>
      <c r="F61" s="265" t="s">
        <v>142</v>
      </c>
      <c r="G61" s="15" t="s">
        <v>143</v>
      </c>
      <c r="H61" s="16" t="s">
        <v>90</v>
      </c>
      <c r="I61" s="78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65"/>
      <c r="U61" s="65"/>
      <c r="V61" s="82"/>
      <c r="W61" s="82"/>
      <c r="X61" s="82"/>
      <c r="Y61" s="82"/>
      <c r="Z61" s="65"/>
      <c r="AA61" s="65"/>
      <c r="AB61" s="65"/>
      <c r="AC61" s="65"/>
      <c r="AD61" s="65"/>
      <c r="AE61" s="65"/>
      <c r="AF61" s="65"/>
      <c r="AG61" s="55"/>
      <c r="AH61" s="55"/>
      <c r="AI61" s="55"/>
      <c r="AJ61" s="55"/>
      <c r="AK61" s="55"/>
      <c r="AL61" s="55"/>
      <c r="AM61" s="88">
        <f t="shared" si="8"/>
        <v>1</v>
      </c>
      <c r="AN61" s="89">
        <f>COUNTA(I61:AL61)</f>
        <v>0</v>
      </c>
    </row>
    <row r="62" spans="2:40" ht="13.8" thickBot="1" x14ac:dyDescent="0.25">
      <c r="B62" s="52"/>
      <c r="C62" s="346"/>
      <c r="D62" s="363"/>
      <c r="E62" s="346"/>
      <c r="F62" s="42" t="s">
        <v>337</v>
      </c>
      <c r="G62" s="43"/>
      <c r="H62" s="43"/>
      <c r="I62" s="56">
        <f>1-(COUNTIF(I60:I61,"☓"))/2</f>
        <v>1</v>
      </c>
      <c r="J62" s="59">
        <f t="shared" ref="J62:AL62" si="15">1-(COUNTIF(J60:J61,"☓"))/2</f>
        <v>1</v>
      </c>
      <c r="K62" s="59">
        <f t="shared" si="15"/>
        <v>1</v>
      </c>
      <c r="L62" s="59">
        <f t="shared" si="15"/>
        <v>1</v>
      </c>
      <c r="M62" s="59">
        <f t="shared" si="15"/>
        <v>1</v>
      </c>
      <c r="N62" s="59">
        <f t="shared" si="15"/>
        <v>1</v>
      </c>
      <c r="O62" s="59">
        <f t="shared" si="15"/>
        <v>1</v>
      </c>
      <c r="P62" s="59">
        <f t="shared" si="15"/>
        <v>1</v>
      </c>
      <c r="Q62" s="59">
        <f t="shared" si="15"/>
        <v>1</v>
      </c>
      <c r="R62" s="59">
        <f t="shared" si="15"/>
        <v>1</v>
      </c>
      <c r="S62" s="59">
        <f t="shared" si="15"/>
        <v>1</v>
      </c>
      <c r="T62" s="59">
        <f t="shared" si="15"/>
        <v>1</v>
      </c>
      <c r="U62" s="59">
        <f t="shared" si="15"/>
        <v>1</v>
      </c>
      <c r="V62" s="59">
        <f t="shared" si="15"/>
        <v>1</v>
      </c>
      <c r="W62" s="59">
        <f t="shared" si="15"/>
        <v>1</v>
      </c>
      <c r="X62" s="59">
        <f t="shared" si="15"/>
        <v>1</v>
      </c>
      <c r="Y62" s="59">
        <f t="shared" si="15"/>
        <v>0.5</v>
      </c>
      <c r="Z62" s="59">
        <f t="shared" si="15"/>
        <v>0.5</v>
      </c>
      <c r="AA62" s="59">
        <f t="shared" si="15"/>
        <v>0.5</v>
      </c>
      <c r="AB62" s="59">
        <f t="shared" si="15"/>
        <v>0.5</v>
      </c>
      <c r="AC62" s="59">
        <f t="shared" si="15"/>
        <v>0.5</v>
      </c>
      <c r="AD62" s="59">
        <f t="shared" si="15"/>
        <v>0.5</v>
      </c>
      <c r="AE62" s="59">
        <f t="shared" si="15"/>
        <v>0.5</v>
      </c>
      <c r="AF62" s="59">
        <f t="shared" si="15"/>
        <v>0.5</v>
      </c>
      <c r="AG62" s="59">
        <f t="shared" si="15"/>
        <v>0.5</v>
      </c>
      <c r="AH62" s="59">
        <f t="shared" si="15"/>
        <v>1</v>
      </c>
      <c r="AI62" s="59">
        <f t="shared" si="15"/>
        <v>1</v>
      </c>
      <c r="AJ62" s="59">
        <f t="shared" si="15"/>
        <v>1</v>
      </c>
      <c r="AK62" s="59">
        <f t="shared" si="15"/>
        <v>1</v>
      </c>
      <c r="AL62" s="59">
        <f t="shared" si="15"/>
        <v>1</v>
      </c>
      <c r="AM62" s="97">
        <f>IF(AN62=0,"100%",AVERAGE(AM60:AM61))</f>
        <v>0.85</v>
      </c>
      <c r="AN62" s="93">
        <f>SUM(AN60:AN61)</f>
        <v>9</v>
      </c>
    </row>
    <row r="63" spans="2:40" x14ac:dyDescent="0.2">
      <c r="B63" s="13">
        <v>52</v>
      </c>
      <c r="C63" s="344" t="s">
        <v>145</v>
      </c>
      <c r="D63" s="361" t="s">
        <v>146</v>
      </c>
      <c r="E63" s="344"/>
      <c r="F63" s="26" t="s">
        <v>147</v>
      </c>
      <c r="G63" s="8" t="s">
        <v>148</v>
      </c>
      <c r="H63" s="30" t="s">
        <v>61</v>
      </c>
      <c r="I63" s="78"/>
      <c r="J63" s="55"/>
      <c r="K63" s="259"/>
      <c r="L63" s="55"/>
      <c r="M63" s="55"/>
      <c r="N63" s="55"/>
      <c r="O63" s="65"/>
      <c r="P63" s="55"/>
      <c r="Q63" s="55"/>
      <c r="R63" s="55"/>
      <c r="S63" s="55"/>
      <c r="T63" s="65"/>
      <c r="U63" s="82"/>
      <c r="V63" s="82"/>
      <c r="W63" s="82"/>
      <c r="X63" s="82"/>
      <c r="Y63" s="65"/>
      <c r="Z63" s="55"/>
      <c r="AA63" s="55"/>
      <c r="AB63" s="82"/>
      <c r="AC63" s="82"/>
      <c r="AD63" s="82"/>
      <c r="AE63" s="82"/>
      <c r="AF63" s="55"/>
      <c r="AG63" s="55"/>
      <c r="AH63" s="55"/>
      <c r="AI63" s="55"/>
      <c r="AJ63" s="55"/>
      <c r="AK63" s="55"/>
      <c r="AL63" s="55"/>
      <c r="AM63" s="88">
        <f t="shared" si="8"/>
        <v>1</v>
      </c>
      <c r="AN63" s="89">
        <f t="shared" ref="AN63:AN69" si="16">COUNTA(I63:AL63)</f>
        <v>0</v>
      </c>
    </row>
    <row r="64" spans="2:40" x14ac:dyDescent="0.2">
      <c r="B64" s="13">
        <v>53</v>
      </c>
      <c r="C64" s="345"/>
      <c r="D64" s="362"/>
      <c r="E64" s="345"/>
      <c r="F64" s="27" t="s">
        <v>150</v>
      </c>
      <c r="G64" s="11" t="s">
        <v>151</v>
      </c>
      <c r="H64" s="22" t="s">
        <v>61</v>
      </c>
      <c r="I64" s="78"/>
      <c r="J64" s="55"/>
      <c r="K64" s="259"/>
      <c r="L64" s="65"/>
      <c r="M64" s="65"/>
      <c r="N64" s="65"/>
      <c r="O64" s="65"/>
      <c r="P64" s="65"/>
      <c r="Q64" s="65"/>
      <c r="R64" s="65"/>
      <c r="S64" s="65"/>
      <c r="T64" s="65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55"/>
      <c r="AI64" s="55"/>
      <c r="AJ64" s="55"/>
      <c r="AK64" s="55"/>
      <c r="AL64" s="55"/>
      <c r="AM64" s="88">
        <f t="shared" si="8"/>
        <v>1</v>
      </c>
      <c r="AN64" s="89">
        <f t="shared" si="16"/>
        <v>0</v>
      </c>
    </row>
    <row r="65" spans="2:40" x14ac:dyDescent="0.2">
      <c r="B65" s="13">
        <v>54</v>
      </c>
      <c r="C65" s="345"/>
      <c r="D65" s="362"/>
      <c r="E65" s="345"/>
      <c r="F65" s="27" t="s">
        <v>153</v>
      </c>
      <c r="G65" s="11" t="s">
        <v>154</v>
      </c>
      <c r="H65" s="22" t="s">
        <v>61</v>
      </c>
      <c r="I65" s="78"/>
      <c r="J65" s="55"/>
      <c r="K65" s="259"/>
      <c r="L65" s="65"/>
      <c r="M65" s="65"/>
      <c r="N65" s="65"/>
      <c r="O65" s="65"/>
      <c r="P65" s="65"/>
      <c r="Q65" s="65"/>
      <c r="R65" s="65"/>
      <c r="S65" s="65"/>
      <c r="T65" s="65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55"/>
      <c r="AI65" s="55"/>
      <c r="AJ65" s="55"/>
      <c r="AK65" s="55"/>
      <c r="AL65" s="55"/>
      <c r="AM65" s="88">
        <f t="shared" si="8"/>
        <v>1</v>
      </c>
      <c r="AN65" s="89">
        <f t="shared" si="16"/>
        <v>0</v>
      </c>
    </row>
    <row r="66" spans="2:40" x14ac:dyDescent="0.2">
      <c r="B66" s="13">
        <v>55</v>
      </c>
      <c r="C66" s="345"/>
      <c r="D66" s="362"/>
      <c r="E66" s="345"/>
      <c r="F66" s="27" t="s">
        <v>155</v>
      </c>
      <c r="G66" s="11" t="s">
        <v>156</v>
      </c>
      <c r="H66" s="22" t="s">
        <v>61</v>
      </c>
      <c r="I66" s="78"/>
      <c r="J66" s="55"/>
      <c r="K66" s="259"/>
      <c r="L66" s="65"/>
      <c r="M66" s="65"/>
      <c r="N66" s="65"/>
      <c r="O66" s="65"/>
      <c r="P66" s="65"/>
      <c r="Q66" s="65"/>
      <c r="R66" s="65"/>
      <c r="S66" s="65"/>
      <c r="T66" s="65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55"/>
      <c r="AI66" s="55"/>
      <c r="AJ66" s="55"/>
      <c r="AK66" s="55"/>
      <c r="AL66" s="55"/>
      <c r="AM66" s="88">
        <f t="shared" si="8"/>
        <v>1</v>
      </c>
      <c r="AN66" s="89">
        <f t="shared" si="16"/>
        <v>0</v>
      </c>
    </row>
    <row r="67" spans="2:40" x14ac:dyDescent="0.2">
      <c r="B67" s="13">
        <v>56</v>
      </c>
      <c r="C67" s="345"/>
      <c r="D67" s="362"/>
      <c r="E67" s="345"/>
      <c r="F67" s="27" t="s">
        <v>158</v>
      </c>
      <c r="G67" s="11" t="s">
        <v>159</v>
      </c>
      <c r="H67" s="22" t="s">
        <v>61</v>
      </c>
      <c r="I67" s="78"/>
      <c r="J67" s="55"/>
      <c r="K67" s="259"/>
      <c r="L67" s="65"/>
      <c r="M67" s="65"/>
      <c r="N67" s="65"/>
      <c r="O67" s="65"/>
      <c r="P67" s="65"/>
      <c r="Q67" s="65"/>
      <c r="R67" s="65"/>
      <c r="S67" s="65"/>
      <c r="T67" s="65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55"/>
      <c r="AI67" s="55"/>
      <c r="AJ67" s="55"/>
      <c r="AK67" s="55"/>
      <c r="AL67" s="55"/>
      <c r="AM67" s="88">
        <f t="shared" si="8"/>
        <v>1</v>
      </c>
      <c r="AN67" s="89">
        <f t="shared" si="16"/>
        <v>0</v>
      </c>
    </row>
    <row r="68" spans="2:40" x14ac:dyDescent="0.2">
      <c r="B68" s="13">
        <v>57</v>
      </c>
      <c r="C68" s="345"/>
      <c r="D68" s="362"/>
      <c r="E68" s="345"/>
      <c r="F68" s="27" t="s">
        <v>161</v>
      </c>
      <c r="G68" s="11" t="s">
        <v>162</v>
      </c>
      <c r="H68" s="22" t="s">
        <v>90</v>
      </c>
      <c r="I68" s="78"/>
      <c r="J68" s="55"/>
      <c r="K68" s="259"/>
      <c r="L68" s="65"/>
      <c r="M68" s="65"/>
      <c r="N68" s="65"/>
      <c r="O68" s="65"/>
      <c r="P68" s="65"/>
      <c r="Q68" s="65"/>
      <c r="R68" s="65"/>
      <c r="S68" s="65"/>
      <c r="T68" s="65"/>
      <c r="U68" s="82"/>
      <c r="V68" s="82"/>
      <c r="W68" s="82"/>
      <c r="X68" s="82"/>
      <c r="Y68" s="65"/>
      <c r="Z68" s="55"/>
      <c r="AA68" s="55"/>
      <c r="AB68" s="82"/>
      <c r="AC68" s="82"/>
      <c r="AD68" s="82"/>
      <c r="AE68" s="82"/>
      <c r="AF68" s="55"/>
      <c r="AG68" s="55"/>
      <c r="AH68" s="55"/>
      <c r="AI68" s="55"/>
      <c r="AJ68" s="55"/>
      <c r="AK68" s="55"/>
      <c r="AL68" s="55"/>
      <c r="AM68" s="88">
        <f t="shared" si="8"/>
        <v>1</v>
      </c>
      <c r="AN68" s="89">
        <f t="shared" si="16"/>
        <v>0</v>
      </c>
    </row>
    <row r="69" spans="2:40" ht="13.8" thickBot="1" x14ac:dyDescent="0.25">
      <c r="B69" s="13">
        <v>58</v>
      </c>
      <c r="C69" s="345"/>
      <c r="D69" s="362"/>
      <c r="E69" s="345"/>
      <c r="F69" s="28" t="s">
        <v>164</v>
      </c>
      <c r="G69" s="15" t="s">
        <v>165</v>
      </c>
      <c r="H69" s="16" t="s">
        <v>90</v>
      </c>
      <c r="I69" s="78"/>
      <c r="J69" s="55"/>
      <c r="K69" s="259"/>
      <c r="L69" s="65"/>
      <c r="M69" s="65"/>
      <c r="N69" s="65"/>
      <c r="O69" s="65"/>
      <c r="P69" s="65"/>
      <c r="Q69" s="65"/>
      <c r="R69" s="65"/>
      <c r="S69" s="65"/>
      <c r="T69" s="65"/>
      <c r="U69" s="82"/>
      <c r="V69" s="82"/>
      <c r="W69" s="82"/>
      <c r="X69" s="82"/>
      <c r="Y69" s="6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88">
        <f t="shared" si="8"/>
        <v>1</v>
      </c>
      <c r="AN69" s="89">
        <f t="shared" si="16"/>
        <v>0</v>
      </c>
    </row>
    <row r="70" spans="2:40" ht="13.8" thickBot="1" x14ac:dyDescent="0.25">
      <c r="B70" s="52"/>
      <c r="C70" s="345"/>
      <c r="D70" s="363"/>
      <c r="E70" s="346"/>
      <c r="F70" s="42" t="s">
        <v>337</v>
      </c>
      <c r="G70" s="43"/>
      <c r="H70" s="43"/>
      <c r="I70" s="56">
        <f>1-(COUNTIF(I63:I69,"☓"))/7</f>
        <v>1</v>
      </c>
      <c r="J70" s="59">
        <f t="shared" ref="J70:AL70" si="17">1-(COUNTIF(J63:J69,"☓"))/7</f>
        <v>1</v>
      </c>
      <c r="K70" s="59">
        <f t="shared" si="17"/>
        <v>1</v>
      </c>
      <c r="L70" s="59">
        <f t="shared" si="17"/>
        <v>1</v>
      </c>
      <c r="M70" s="59">
        <f t="shared" si="17"/>
        <v>1</v>
      </c>
      <c r="N70" s="59">
        <f t="shared" si="17"/>
        <v>1</v>
      </c>
      <c r="O70" s="59">
        <f t="shared" si="17"/>
        <v>1</v>
      </c>
      <c r="P70" s="59">
        <f t="shared" si="17"/>
        <v>1</v>
      </c>
      <c r="Q70" s="59">
        <f t="shared" si="17"/>
        <v>1</v>
      </c>
      <c r="R70" s="59">
        <f t="shared" si="17"/>
        <v>1</v>
      </c>
      <c r="S70" s="59">
        <f t="shared" si="17"/>
        <v>1</v>
      </c>
      <c r="T70" s="59">
        <f t="shared" si="17"/>
        <v>1</v>
      </c>
      <c r="U70" s="59">
        <f t="shared" si="17"/>
        <v>1</v>
      </c>
      <c r="V70" s="59">
        <f t="shared" si="17"/>
        <v>1</v>
      </c>
      <c r="W70" s="59">
        <f t="shared" si="17"/>
        <v>1</v>
      </c>
      <c r="X70" s="59">
        <f t="shared" si="17"/>
        <v>1</v>
      </c>
      <c r="Y70" s="59">
        <f t="shared" si="17"/>
        <v>1</v>
      </c>
      <c r="Z70" s="59">
        <f t="shared" si="17"/>
        <v>1</v>
      </c>
      <c r="AA70" s="59">
        <f t="shared" si="17"/>
        <v>1</v>
      </c>
      <c r="AB70" s="59">
        <f t="shared" si="17"/>
        <v>1</v>
      </c>
      <c r="AC70" s="59">
        <f t="shared" si="17"/>
        <v>1</v>
      </c>
      <c r="AD70" s="59">
        <f t="shared" si="17"/>
        <v>1</v>
      </c>
      <c r="AE70" s="59">
        <f t="shared" si="17"/>
        <v>1</v>
      </c>
      <c r="AF70" s="59">
        <f t="shared" si="17"/>
        <v>1</v>
      </c>
      <c r="AG70" s="59">
        <f t="shared" si="17"/>
        <v>1</v>
      </c>
      <c r="AH70" s="59">
        <f t="shared" si="17"/>
        <v>1</v>
      </c>
      <c r="AI70" s="59">
        <f t="shared" si="17"/>
        <v>1</v>
      </c>
      <c r="AJ70" s="59">
        <f t="shared" si="17"/>
        <v>1</v>
      </c>
      <c r="AK70" s="59">
        <f t="shared" si="17"/>
        <v>1</v>
      </c>
      <c r="AL70" s="59">
        <f t="shared" si="17"/>
        <v>1</v>
      </c>
      <c r="AM70" s="97" t="str">
        <f>IF(AN70=0,"100%",AVERAGE(AM63:AM69))</f>
        <v>100%</v>
      </c>
      <c r="AN70" s="93">
        <f>SUM(AN63:AN69)</f>
        <v>0</v>
      </c>
    </row>
    <row r="71" spans="2:40" x14ac:dyDescent="0.2">
      <c r="B71" s="13">
        <v>59</v>
      </c>
      <c r="C71" s="345"/>
      <c r="D71" s="361" t="s">
        <v>167</v>
      </c>
      <c r="E71" s="344"/>
      <c r="F71" s="26" t="s">
        <v>168</v>
      </c>
      <c r="G71" s="31" t="s">
        <v>169</v>
      </c>
      <c r="H71" s="30" t="s">
        <v>61</v>
      </c>
      <c r="I71" s="78"/>
      <c r="J71" s="55"/>
      <c r="K71" s="259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  <c r="AA71" s="65"/>
      <c r="AB71" s="65"/>
      <c r="AC71" s="65"/>
      <c r="AD71" s="65"/>
      <c r="AE71" s="65"/>
      <c r="AF71" s="65"/>
      <c r="AG71" s="65"/>
      <c r="AH71" s="82"/>
      <c r="AI71" s="82"/>
      <c r="AJ71" s="82"/>
      <c r="AK71" s="82"/>
      <c r="AL71" s="55"/>
      <c r="AM71" s="88">
        <f t="shared" si="8"/>
        <v>1</v>
      </c>
      <c r="AN71" s="89">
        <f>COUNTA(I71:AL71)</f>
        <v>0</v>
      </c>
    </row>
    <row r="72" spans="2:40" ht="13.8" thickBot="1" x14ac:dyDescent="0.25">
      <c r="B72" s="13">
        <v>60</v>
      </c>
      <c r="C72" s="345"/>
      <c r="D72" s="362"/>
      <c r="E72" s="345"/>
      <c r="F72" s="28" t="s">
        <v>171</v>
      </c>
      <c r="G72" s="25" t="s">
        <v>172</v>
      </c>
      <c r="H72" s="16" t="s">
        <v>61</v>
      </c>
      <c r="I72" s="78"/>
      <c r="J72" s="55"/>
      <c r="K72" s="259"/>
      <c r="L72" s="55"/>
      <c r="M72" s="55"/>
      <c r="N72" s="65"/>
      <c r="O72" s="65"/>
      <c r="P72" s="65"/>
      <c r="Q72" s="65"/>
      <c r="R72" s="65"/>
      <c r="S72" s="65"/>
      <c r="T72" s="65"/>
      <c r="U72" s="65"/>
      <c r="V72" s="65"/>
      <c r="W72" s="55"/>
      <c r="X72" s="55"/>
      <c r="Y72" s="55"/>
      <c r="Z72" s="55"/>
      <c r="AA72" s="65"/>
      <c r="AB72" s="65"/>
      <c r="AC72" s="65"/>
      <c r="AD72" s="65"/>
      <c r="AE72" s="65"/>
      <c r="AF72" s="65"/>
      <c r="AG72" s="65"/>
      <c r="AH72" s="82"/>
      <c r="AI72" s="82"/>
      <c r="AJ72" s="82"/>
      <c r="AK72" s="82"/>
      <c r="AL72" s="55"/>
      <c r="AM72" s="88">
        <f t="shared" si="8"/>
        <v>1</v>
      </c>
      <c r="AN72" s="89">
        <f>COUNTA(I72:AL72)</f>
        <v>0</v>
      </c>
    </row>
    <row r="73" spans="2:40" ht="13.8" thickBot="1" x14ac:dyDescent="0.25">
      <c r="B73" s="52"/>
      <c r="C73" s="345"/>
      <c r="D73" s="363"/>
      <c r="E73" s="346"/>
      <c r="F73" s="42" t="s">
        <v>337</v>
      </c>
      <c r="G73" s="43"/>
      <c r="H73" s="43"/>
      <c r="I73" s="56">
        <f>1-(COUNTIF(I71:I72,"☓"))/2</f>
        <v>1</v>
      </c>
      <c r="J73" s="59">
        <f t="shared" ref="J73:AL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97" t="str">
        <f>IF(AN73=0,"100%",AVERAGE(AM71:AM72))</f>
        <v>100%</v>
      </c>
      <c r="AN73" s="93">
        <f>SUM(AN71:AN72)</f>
        <v>0</v>
      </c>
    </row>
    <row r="74" spans="2:40" x14ac:dyDescent="0.2">
      <c r="B74" s="13">
        <v>61</v>
      </c>
      <c r="C74" s="345"/>
      <c r="D74" s="361" t="s">
        <v>174</v>
      </c>
      <c r="E74" s="344"/>
      <c r="F74" s="26" t="s">
        <v>175</v>
      </c>
      <c r="G74" s="31" t="s">
        <v>176</v>
      </c>
      <c r="H74" s="30" t="s">
        <v>61</v>
      </c>
      <c r="I74" s="78"/>
      <c r="J74" s="55"/>
      <c r="K74" s="259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82"/>
      <c r="AE74" s="82"/>
      <c r="AF74" s="82"/>
      <c r="AG74" s="82"/>
      <c r="AH74" s="82"/>
      <c r="AI74" s="65"/>
      <c r="AJ74" s="65"/>
      <c r="AK74" s="55"/>
      <c r="AL74" s="55"/>
      <c r="AM74" s="88">
        <f t="shared" si="8"/>
        <v>1</v>
      </c>
      <c r="AN74" s="89">
        <f>COUNTA(I74:AL74)</f>
        <v>0</v>
      </c>
    </row>
    <row r="75" spans="2:40" ht="13.8" thickBot="1" x14ac:dyDescent="0.25">
      <c r="B75" s="13">
        <v>62</v>
      </c>
      <c r="C75" s="345"/>
      <c r="D75" s="362"/>
      <c r="E75" s="345"/>
      <c r="F75" s="28" t="s">
        <v>178</v>
      </c>
      <c r="G75" s="25" t="s">
        <v>179</v>
      </c>
      <c r="H75" s="16" t="s">
        <v>90</v>
      </c>
      <c r="I75" s="78"/>
      <c r="J75" s="55"/>
      <c r="K75" s="259"/>
      <c r="L75" s="55"/>
      <c r="M75" s="65"/>
      <c r="N75" s="65"/>
      <c r="O75" s="65"/>
      <c r="P75" s="55"/>
      <c r="Q75" s="55"/>
      <c r="R75" s="55"/>
      <c r="S75" s="55"/>
      <c r="T75" s="55"/>
      <c r="U75" s="55"/>
      <c r="V75" s="55"/>
      <c r="W75" s="55"/>
      <c r="X75" s="65"/>
      <c r="Y75" s="55"/>
      <c r="Z75" s="55"/>
      <c r="AA75" s="55"/>
      <c r="AB75" s="55"/>
      <c r="AC75" s="55"/>
      <c r="AD75" s="82"/>
      <c r="AE75" s="82"/>
      <c r="AF75" s="82"/>
      <c r="AG75" s="82"/>
      <c r="AH75" s="82"/>
      <c r="AI75" s="55"/>
      <c r="AJ75" s="55"/>
      <c r="AK75" s="55"/>
      <c r="AL75" s="55"/>
      <c r="AM75" s="88">
        <f t="shared" si="8"/>
        <v>1</v>
      </c>
      <c r="AN75" s="89">
        <f>COUNTA(I75:AL75)</f>
        <v>0</v>
      </c>
    </row>
    <row r="76" spans="2:40" ht="13.8" thickBot="1" x14ac:dyDescent="0.25">
      <c r="B76" s="52"/>
      <c r="C76" s="345"/>
      <c r="D76" s="363"/>
      <c r="E76" s="346"/>
      <c r="F76" s="42" t="s">
        <v>337</v>
      </c>
      <c r="G76" s="43"/>
      <c r="H76" s="43"/>
      <c r="I76" s="56">
        <f>1-(COUNTIF(I74:I75,"☓"))/2</f>
        <v>1</v>
      </c>
      <c r="J76" s="59">
        <f t="shared" ref="J76:AL76" si="19">1-(COUNTIF(J74:J75,"☓"))/2</f>
        <v>1</v>
      </c>
      <c r="K76" s="59">
        <f t="shared" si="19"/>
        <v>1</v>
      </c>
      <c r="L76" s="59">
        <f t="shared" si="19"/>
        <v>1</v>
      </c>
      <c r="M76" s="59">
        <f t="shared" si="19"/>
        <v>1</v>
      </c>
      <c r="N76" s="59">
        <f t="shared" si="19"/>
        <v>1</v>
      </c>
      <c r="O76" s="59">
        <f t="shared" si="19"/>
        <v>1</v>
      </c>
      <c r="P76" s="59">
        <f t="shared" si="19"/>
        <v>1</v>
      </c>
      <c r="Q76" s="59">
        <f t="shared" si="19"/>
        <v>1</v>
      </c>
      <c r="R76" s="59">
        <f t="shared" si="19"/>
        <v>1</v>
      </c>
      <c r="S76" s="59">
        <f t="shared" si="19"/>
        <v>1</v>
      </c>
      <c r="T76" s="59">
        <f t="shared" si="19"/>
        <v>1</v>
      </c>
      <c r="U76" s="59">
        <f t="shared" si="19"/>
        <v>1</v>
      </c>
      <c r="V76" s="59">
        <f t="shared" si="19"/>
        <v>1</v>
      </c>
      <c r="W76" s="59">
        <f t="shared" si="19"/>
        <v>1</v>
      </c>
      <c r="X76" s="59">
        <f t="shared" si="19"/>
        <v>1</v>
      </c>
      <c r="Y76" s="59">
        <f t="shared" si="19"/>
        <v>1</v>
      </c>
      <c r="Z76" s="59">
        <f t="shared" si="19"/>
        <v>1</v>
      </c>
      <c r="AA76" s="59">
        <f t="shared" si="19"/>
        <v>1</v>
      </c>
      <c r="AB76" s="59">
        <f t="shared" si="19"/>
        <v>1</v>
      </c>
      <c r="AC76" s="59">
        <f t="shared" si="19"/>
        <v>1</v>
      </c>
      <c r="AD76" s="59">
        <f t="shared" si="19"/>
        <v>1</v>
      </c>
      <c r="AE76" s="59">
        <f t="shared" si="19"/>
        <v>1</v>
      </c>
      <c r="AF76" s="59">
        <f t="shared" si="19"/>
        <v>1</v>
      </c>
      <c r="AG76" s="59">
        <f t="shared" si="19"/>
        <v>1</v>
      </c>
      <c r="AH76" s="59">
        <f t="shared" si="19"/>
        <v>1</v>
      </c>
      <c r="AI76" s="59">
        <f t="shared" si="19"/>
        <v>1</v>
      </c>
      <c r="AJ76" s="59">
        <f t="shared" si="19"/>
        <v>1</v>
      </c>
      <c r="AK76" s="59">
        <f t="shared" si="19"/>
        <v>1</v>
      </c>
      <c r="AL76" s="59">
        <f t="shared" si="19"/>
        <v>1</v>
      </c>
      <c r="AM76" s="97" t="str">
        <f>IF(AN76=0,"100%",AVERAGE(I76:AL76))</f>
        <v>100%</v>
      </c>
      <c r="AN76" s="93">
        <f>SUM(AN74:AN75)</f>
        <v>0</v>
      </c>
    </row>
    <row r="77" spans="2:40" x14ac:dyDescent="0.2">
      <c r="B77" s="13">
        <v>63</v>
      </c>
      <c r="C77" s="345"/>
      <c r="D77" s="361" t="s">
        <v>181</v>
      </c>
      <c r="E77" s="344"/>
      <c r="F77" s="26" t="s">
        <v>182</v>
      </c>
      <c r="G77" s="8" t="s">
        <v>183</v>
      </c>
      <c r="H77" s="22" t="s">
        <v>10</v>
      </c>
      <c r="I77" s="78"/>
      <c r="J77" s="55"/>
      <c r="K77" s="259"/>
      <c r="L77" s="55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65"/>
      <c r="Y77" s="65"/>
      <c r="Z77" s="65"/>
      <c r="AA77" s="65"/>
      <c r="AB77" s="65"/>
      <c r="AC77" s="65"/>
      <c r="AD77" s="65"/>
      <c r="AE77" s="65"/>
      <c r="AF77" s="55"/>
      <c r="AG77" s="55"/>
      <c r="AH77" s="55"/>
      <c r="AI77" s="55"/>
      <c r="AJ77" s="55"/>
      <c r="AK77" s="55"/>
      <c r="AL77" s="55"/>
      <c r="AM77" s="88">
        <f t="shared" si="8"/>
        <v>1</v>
      </c>
      <c r="AN77" s="89">
        <f t="shared" ref="AN77:AN92" si="20">COUNTA(I77:AL77)</f>
        <v>0</v>
      </c>
    </row>
    <row r="78" spans="2:40" x14ac:dyDescent="0.2">
      <c r="B78" s="13">
        <v>64</v>
      </c>
      <c r="C78" s="345"/>
      <c r="D78" s="362"/>
      <c r="E78" s="345"/>
      <c r="F78" s="266" t="s">
        <v>185</v>
      </c>
      <c r="G78" s="11" t="s">
        <v>186</v>
      </c>
      <c r="H78" s="22" t="s">
        <v>10</v>
      </c>
      <c r="I78" s="78"/>
      <c r="J78" s="55"/>
      <c r="K78" s="55"/>
      <c r="L78" s="55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65"/>
      <c r="Y78" s="65"/>
      <c r="Z78" s="65"/>
      <c r="AA78" s="65"/>
      <c r="AB78" s="65"/>
      <c r="AC78" s="65"/>
      <c r="AD78" s="65"/>
      <c r="AE78" s="65"/>
      <c r="AF78" s="55"/>
      <c r="AG78" s="55"/>
      <c r="AH78" s="55"/>
      <c r="AI78" s="55"/>
      <c r="AJ78" s="55"/>
      <c r="AK78" s="55"/>
      <c r="AL78" s="55"/>
      <c r="AM78" s="88">
        <f t="shared" si="8"/>
        <v>1</v>
      </c>
      <c r="AN78" s="89">
        <f t="shared" si="20"/>
        <v>0</v>
      </c>
    </row>
    <row r="79" spans="2:40" x14ac:dyDescent="0.2">
      <c r="B79" s="13">
        <v>65</v>
      </c>
      <c r="C79" s="345"/>
      <c r="D79" s="362"/>
      <c r="E79" s="345"/>
      <c r="F79" s="27" t="s">
        <v>189</v>
      </c>
      <c r="G79" s="11" t="s">
        <v>190</v>
      </c>
      <c r="H79" s="22" t="s">
        <v>10</v>
      </c>
      <c r="I79" s="78"/>
      <c r="J79" s="55"/>
      <c r="K79" s="259"/>
      <c r="L79" s="55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65"/>
      <c r="Y79" s="65"/>
      <c r="Z79" s="65"/>
      <c r="AA79" s="65"/>
      <c r="AB79" s="65"/>
      <c r="AC79" s="65"/>
      <c r="AD79" s="65"/>
      <c r="AE79" s="65"/>
      <c r="AF79" s="55"/>
      <c r="AG79" s="55"/>
      <c r="AH79" s="55"/>
      <c r="AI79" s="55"/>
      <c r="AJ79" s="55"/>
      <c r="AK79" s="55"/>
      <c r="AL79" s="55"/>
      <c r="AM79" s="88">
        <f t="shared" si="8"/>
        <v>1</v>
      </c>
      <c r="AN79" s="89">
        <f t="shared" si="20"/>
        <v>0</v>
      </c>
    </row>
    <row r="80" spans="2:40" x14ac:dyDescent="0.2">
      <c r="B80" s="13">
        <v>66</v>
      </c>
      <c r="C80" s="345"/>
      <c r="D80" s="362"/>
      <c r="E80" s="345"/>
      <c r="F80" s="27" t="s">
        <v>192</v>
      </c>
      <c r="G80" s="11" t="s">
        <v>193</v>
      </c>
      <c r="H80" s="22" t="s">
        <v>10</v>
      </c>
      <c r="I80" s="78"/>
      <c r="J80" s="55"/>
      <c r="K80" s="259"/>
      <c r="L80" s="55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65"/>
      <c r="Y80" s="65"/>
      <c r="Z80" s="65"/>
      <c r="AA80" s="65"/>
      <c r="AB80" s="65"/>
      <c r="AC80" s="65"/>
      <c r="AD80" s="65"/>
      <c r="AE80" s="65"/>
      <c r="AF80" s="55"/>
      <c r="AG80" s="55"/>
      <c r="AH80" s="55"/>
      <c r="AI80" s="55"/>
      <c r="AJ80" s="55"/>
      <c r="AK80" s="55"/>
      <c r="AL80" s="55"/>
      <c r="AM80" s="88">
        <f t="shared" si="8"/>
        <v>1</v>
      </c>
      <c r="AN80" s="89">
        <f t="shared" si="20"/>
        <v>0</v>
      </c>
    </row>
    <row r="81" spans="2:40" x14ac:dyDescent="0.2">
      <c r="B81" s="13">
        <v>67</v>
      </c>
      <c r="C81" s="345"/>
      <c r="D81" s="362"/>
      <c r="E81" s="345"/>
      <c r="F81" s="27" t="s">
        <v>195</v>
      </c>
      <c r="G81" s="11" t="s">
        <v>196</v>
      </c>
      <c r="H81" s="22" t="s">
        <v>10</v>
      </c>
      <c r="I81" s="78"/>
      <c r="J81" s="55"/>
      <c r="K81" s="259"/>
      <c r="L81" s="55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65"/>
      <c r="Y81" s="65"/>
      <c r="Z81" s="65"/>
      <c r="AA81" s="65"/>
      <c r="AB81" s="65"/>
      <c r="AC81" s="65"/>
      <c r="AD81" s="65"/>
      <c r="AE81" s="65"/>
      <c r="AF81" s="55"/>
      <c r="AG81" s="55"/>
      <c r="AH81" s="55"/>
      <c r="AI81" s="55"/>
      <c r="AJ81" s="55"/>
      <c r="AK81" s="55"/>
      <c r="AL81" s="55"/>
      <c r="AM81" s="88">
        <f t="shared" si="8"/>
        <v>1</v>
      </c>
      <c r="AN81" s="89">
        <f t="shared" si="20"/>
        <v>0</v>
      </c>
    </row>
    <row r="82" spans="2:40" x14ac:dyDescent="0.2">
      <c r="B82" s="13">
        <v>68</v>
      </c>
      <c r="C82" s="345"/>
      <c r="D82" s="362"/>
      <c r="E82" s="345"/>
      <c r="F82" s="27" t="s">
        <v>198</v>
      </c>
      <c r="G82" s="11" t="s">
        <v>199</v>
      </c>
      <c r="H82" s="22" t="s">
        <v>10</v>
      </c>
      <c r="I82" s="78"/>
      <c r="J82" s="55"/>
      <c r="K82" s="259"/>
      <c r="L82" s="55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65"/>
      <c r="Y82" s="65"/>
      <c r="Z82" s="65"/>
      <c r="AA82" s="65"/>
      <c r="AB82" s="65"/>
      <c r="AC82" s="65"/>
      <c r="AD82" s="65"/>
      <c r="AE82" s="65"/>
      <c r="AF82" s="55"/>
      <c r="AG82" s="55"/>
      <c r="AH82" s="55"/>
      <c r="AI82" s="55"/>
      <c r="AJ82" s="55"/>
      <c r="AK82" s="55"/>
      <c r="AL82" s="55"/>
      <c r="AM82" s="88">
        <f t="shared" si="8"/>
        <v>1</v>
      </c>
      <c r="AN82" s="89">
        <f t="shared" si="20"/>
        <v>0</v>
      </c>
    </row>
    <row r="83" spans="2:40" x14ac:dyDescent="0.2">
      <c r="B83" s="13">
        <v>69</v>
      </c>
      <c r="C83" s="345"/>
      <c r="D83" s="362"/>
      <c r="E83" s="345"/>
      <c r="F83" s="27" t="s">
        <v>200</v>
      </c>
      <c r="G83" s="11" t="s">
        <v>199</v>
      </c>
      <c r="H83" s="22" t="s">
        <v>10</v>
      </c>
      <c r="I83" s="78"/>
      <c r="J83" s="55"/>
      <c r="K83" s="259"/>
      <c r="L83" s="55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65"/>
      <c r="Y83" s="65"/>
      <c r="Z83" s="65"/>
      <c r="AA83" s="65"/>
      <c r="AB83" s="65"/>
      <c r="AC83" s="65"/>
      <c r="AD83" s="65"/>
      <c r="AE83" s="65"/>
      <c r="AF83" s="55"/>
      <c r="AG83" s="55"/>
      <c r="AH83" s="55"/>
      <c r="AI83" s="55"/>
      <c r="AJ83" s="55"/>
      <c r="AK83" s="55"/>
      <c r="AL83" s="55"/>
      <c r="AM83" s="88">
        <f t="shared" si="8"/>
        <v>1</v>
      </c>
      <c r="AN83" s="89">
        <f t="shared" si="20"/>
        <v>0</v>
      </c>
    </row>
    <row r="84" spans="2:40" x14ac:dyDescent="0.2">
      <c r="B84" s="13">
        <v>70</v>
      </c>
      <c r="C84" s="345"/>
      <c r="D84" s="362"/>
      <c r="E84" s="345"/>
      <c r="F84" s="27" t="s">
        <v>201</v>
      </c>
      <c r="G84" s="11" t="s">
        <v>202</v>
      </c>
      <c r="H84" s="22" t="s">
        <v>10</v>
      </c>
      <c r="I84" s="78"/>
      <c r="J84" s="55"/>
      <c r="K84" s="259"/>
      <c r="L84" s="55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65"/>
      <c r="Y84" s="65"/>
      <c r="Z84" s="65"/>
      <c r="AA84" s="65"/>
      <c r="AB84" s="65"/>
      <c r="AC84" s="65"/>
      <c r="AD84" s="65"/>
      <c r="AE84" s="65"/>
      <c r="AF84" s="55"/>
      <c r="AG84" s="55"/>
      <c r="AH84" s="55"/>
      <c r="AI84" s="55"/>
      <c r="AJ84" s="55"/>
      <c r="AK84" s="55"/>
      <c r="AL84" s="55"/>
      <c r="AM84" s="88">
        <f t="shared" si="8"/>
        <v>1</v>
      </c>
      <c r="AN84" s="89">
        <f t="shared" si="20"/>
        <v>0</v>
      </c>
    </row>
    <row r="85" spans="2:40" x14ac:dyDescent="0.2">
      <c r="B85" s="13">
        <v>71</v>
      </c>
      <c r="C85" s="345"/>
      <c r="D85" s="362"/>
      <c r="E85" s="345"/>
      <c r="F85" s="27" t="s">
        <v>203</v>
      </c>
      <c r="G85" s="11" t="s">
        <v>204</v>
      </c>
      <c r="H85" s="22" t="s">
        <v>30</v>
      </c>
      <c r="I85" s="78"/>
      <c r="J85" s="55"/>
      <c r="K85" s="259"/>
      <c r="L85" s="55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65"/>
      <c r="Y85" s="65"/>
      <c r="Z85" s="65"/>
      <c r="AA85" s="65"/>
      <c r="AB85" s="65"/>
      <c r="AC85" s="65"/>
      <c r="AD85" s="65"/>
      <c r="AE85" s="65"/>
      <c r="AF85" s="55"/>
      <c r="AG85" s="55"/>
      <c r="AH85" s="55"/>
      <c r="AI85" s="55"/>
      <c r="AJ85" s="55"/>
      <c r="AK85" s="55"/>
      <c r="AL85" s="55"/>
      <c r="AM85" s="88">
        <f t="shared" si="8"/>
        <v>1</v>
      </c>
      <c r="AN85" s="89">
        <f t="shared" si="20"/>
        <v>0</v>
      </c>
    </row>
    <row r="86" spans="2:40" x14ac:dyDescent="0.2">
      <c r="B86" s="13">
        <v>72</v>
      </c>
      <c r="C86" s="345"/>
      <c r="D86" s="362"/>
      <c r="E86" s="345"/>
      <c r="F86" s="27" t="s">
        <v>206</v>
      </c>
      <c r="G86" s="11" t="s">
        <v>207</v>
      </c>
      <c r="H86" s="22" t="s">
        <v>30</v>
      </c>
      <c r="I86" s="78"/>
      <c r="J86" s="55"/>
      <c r="K86" s="259"/>
      <c r="L86" s="55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65"/>
      <c r="Y86" s="65"/>
      <c r="Z86" s="65"/>
      <c r="AA86" s="65"/>
      <c r="AB86" s="65"/>
      <c r="AC86" s="65"/>
      <c r="AD86" s="65"/>
      <c r="AE86" s="65"/>
      <c r="AF86" s="55"/>
      <c r="AG86" s="55"/>
      <c r="AH86" s="55"/>
      <c r="AI86" s="55"/>
      <c r="AJ86" s="55"/>
      <c r="AK86" s="55"/>
      <c r="AL86" s="55"/>
      <c r="AM86" s="88">
        <f t="shared" si="8"/>
        <v>1</v>
      </c>
      <c r="AN86" s="89">
        <f t="shared" si="20"/>
        <v>0</v>
      </c>
    </row>
    <row r="87" spans="2:40" x14ac:dyDescent="0.2">
      <c r="B87" s="13">
        <v>73</v>
      </c>
      <c r="C87" s="345"/>
      <c r="D87" s="362"/>
      <c r="E87" s="345"/>
      <c r="F87" s="27" t="s">
        <v>209</v>
      </c>
      <c r="G87" s="11" t="s">
        <v>210</v>
      </c>
      <c r="H87" s="22" t="s">
        <v>30</v>
      </c>
      <c r="I87" s="78"/>
      <c r="J87" s="55"/>
      <c r="K87" s="259"/>
      <c r="L87" s="55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65"/>
      <c r="Y87" s="65"/>
      <c r="Z87" s="65"/>
      <c r="AA87" s="65"/>
      <c r="AB87" s="65"/>
      <c r="AC87" s="65"/>
      <c r="AD87" s="65"/>
      <c r="AE87" s="65"/>
      <c r="AF87" s="55"/>
      <c r="AG87" s="55"/>
      <c r="AH87" s="55"/>
      <c r="AI87" s="55"/>
      <c r="AJ87" s="55"/>
      <c r="AK87" s="55"/>
      <c r="AL87" s="55"/>
      <c r="AM87" s="88">
        <f t="shared" si="8"/>
        <v>1</v>
      </c>
      <c r="AN87" s="89">
        <f t="shared" si="20"/>
        <v>0</v>
      </c>
    </row>
    <row r="88" spans="2:40" x14ac:dyDescent="0.2">
      <c r="B88" s="13">
        <v>74</v>
      </c>
      <c r="C88" s="345"/>
      <c r="D88" s="362"/>
      <c r="E88" s="345"/>
      <c r="F88" s="27" t="s">
        <v>212</v>
      </c>
      <c r="G88" s="11" t="s">
        <v>213</v>
      </c>
      <c r="H88" s="22" t="s">
        <v>30</v>
      </c>
      <c r="I88" s="78"/>
      <c r="J88" s="55"/>
      <c r="K88" s="259"/>
      <c r="L88" s="55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65"/>
      <c r="Y88" s="65"/>
      <c r="Z88" s="65"/>
      <c r="AA88" s="65"/>
      <c r="AB88" s="65"/>
      <c r="AC88" s="65"/>
      <c r="AD88" s="65"/>
      <c r="AE88" s="65"/>
      <c r="AF88" s="55"/>
      <c r="AG88" s="55"/>
      <c r="AH88" s="55"/>
      <c r="AI88" s="55"/>
      <c r="AJ88" s="55"/>
      <c r="AK88" s="55"/>
      <c r="AL88" s="55"/>
      <c r="AM88" s="88">
        <f t="shared" si="8"/>
        <v>1</v>
      </c>
      <c r="AN88" s="89">
        <f t="shared" si="20"/>
        <v>0</v>
      </c>
    </row>
    <row r="89" spans="2:40" x14ac:dyDescent="0.2">
      <c r="B89" s="13">
        <v>75</v>
      </c>
      <c r="C89" s="345"/>
      <c r="D89" s="362"/>
      <c r="E89" s="345"/>
      <c r="F89" s="27" t="s">
        <v>215</v>
      </c>
      <c r="G89" s="11" t="s">
        <v>202</v>
      </c>
      <c r="H89" s="22" t="s">
        <v>30</v>
      </c>
      <c r="I89" s="78"/>
      <c r="J89" s="55"/>
      <c r="K89" s="259"/>
      <c r="L89" s="55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65"/>
      <c r="Y89" s="65"/>
      <c r="Z89" s="65"/>
      <c r="AA89" s="65"/>
      <c r="AB89" s="65"/>
      <c r="AC89" s="65"/>
      <c r="AD89" s="65"/>
      <c r="AE89" s="65"/>
      <c r="AF89" s="55"/>
      <c r="AG89" s="55"/>
      <c r="AH89" s="55"/>
      <c r="AI89" s="55"/>
      <c r="AJ89" s="55"/>
      <c r="AK89" s="55"/>
      <c r="AL89" s="55"/>
      <c r="AM89" s="88">
        <f t="shared" si="8"/>
        <v>1</v>
      </c>
      <c r="AN89" s="89">
        <f t="shared" si="20"/>
        <v>0</v>
      </c>
    </row>
    <row r="90" spans="2:40" x14ac:dyDescent="0.2">
      <c r="B90" s="13">
        <v>76</v>
      </c>
      <c r="C90" s="345"/>
      <c r="D90" s="362"/>
      <c r="E90" s="345"/>
      <c r="F90" s="27" t="s">
        <v>216</v>
      </c>
      <c r="G90" s="11" t="s">
        <v>186</v>
      </c>
      <c r="H90" s="22" t="s">
        <v>61</v>
      </c>
      <c r="I90" s="78"/>
      <c r="J90" s="55"/>
      <c r="K90" s="259"/>
      <c r="L90" s="55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65"/>
      <c r="Y90" s="65"/>
      <c r="Z90" s="65"/>
      <c r="AA90" s="65"/>
      <c r="AB90" s="65"/>
      <c r="AC90" s="65"/>
      <c r="AD90" s="65"/>
      <c r="AE90" s="65"/>
      <c r="AF90" s="55"/>
      <c r="AG90" s="55"/>
      <c r="AH90" s="55"/>
      <c r="AI90" s="55"/>
      <c r="AJ90" s="55"/>
      <c r="AK90" s="55"/>
      <c r="AL90" s="55"/>
      <c r="AM90" s="88">
        <f t="shared" ref="AM90:AM92" si="21">IF(COUNTA(I90:AL90)=0,1,1-COUNTIF(I90:AL90,"☓")/30)</f>
        <v>1</v>
      </c>
      <c r="AN90" s="89">
        <f t="shared" si="20"/>
        <v>0</v>
      </c>
    </row>
    <row r="91" spans="2:40" x14ac:dyDescent="0.2">
      <c r="B91" s="13">
        <v>77</v>
      </c>
      <c r="C91" s="345"/>
      <c r="D91" s="362"/>
      <c r="E91" s="345"/>
      <c r="F91" s="27" t="s">
        <v>219</v>
      </c>
      <c r="G91" s="11" t="s">
        <v>186</v>
      </c>
      <c r="H91" s="22" t="s">
        <v>61</v>
      </c>
      <c r="I91" s="78"/>
      <c r="J91" s="55"/>
      <c r="K91" s="259"/>
      <c r="L91" s="55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65"/>
      <c r="Y91" s="65"/>
      <c r="Z91" s="65"/>
      <c r="AA91" s="65"/>
      <c r="AB91" s="65"/>
      <c r="AC91" s="65"/>
      <c r="AD91" s="65"/>
      <c r="AE91" s="65"/>
      <c r="AF91" s="55"/>
      <c r="AG91" s="55"/>
      <c r="AH91" s="55"/>
      <c r="AI91" s="55"/>
      <c r="AJ91" s="55"/>
      <c r="AK91" s="55"/>
      <c r="AL91" s="55"/>
      <c r="AM91" s="88">
        <f t="shared" si="21"/>
        <v>1</v>
      </c>
      <c r="AN91" s="89">
        <f t="shared" si="20"/>
        <v>0</v>
      </c>
    </row>
    <row r="92" spans="2:40" ht="13.8" thickBot="1" x14ac:dyDescent="0.25">
      <c r="B92" s="13">
        <v>78</v>
      </c>
      <c r="C92" s="345"/>
      <c r="D92" s="362"/>
      <c r="E92" s="345"/>
      <c r="F92" s="28" t="s">
        <v>220</v>
      </c>
      <c r="G92" s="15" t="s">
        <v>186</v>
      </c>
      <c r="H92" s="16" t="s">
        <v>61</v>
      </c>
      <c r="I92" s="78"/>
      <c r="J92" s="55"/>
      <c r="K92" s="259"/>
      <c r="L92" s="55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65"/>
      <c r="Y92" s="65"/>
      <c r="Z92" s="65"/>
      <c r="AA92" s="65"/>
      <c r="AB92" s="65"/>
      <c r="AC92" s="65"/>
      <c r="AD92" s="65"/>
      <c r="AE92" s="65"/>
      <c r="AF92" s="55"/>
      <c r="AG92" s="55"/>
      <c r="AH92" s="55"/>
      <c r="AI92" s="55"/>
      <c r="AJ92" s="55"/>
      <c r="AK92" s="55"/>
      <c r="AL92" s="55"/>
      <c r="AM92" s="88">
        <f t="shared" si="21"/>
        <v>1</v>
      </c>
      <c r="AN92" s="89">
        <f t="shared" si="20"/>
        <v>0</v>
      </c>
    </row>
    <row r="93" spans="2:40" ht="13.8" thickBot="1" x14ac:dyDescent="0.25">
      <c r="B93" s="52"/>
      <c r="C93" s="345"/>
      <c r="D93" s="363"/>
      <c r="E93" s="346"/>
      <c r="F93" s="42" t="s">
        <v>337</v>
      </c>
      <c r="G93" s="43"/>
      <c r="H93" s="43"/>
      <c r="I93" s="56">
        <f>1-(COUNTIF(I77:I92,"☓"))/16</f>
        <v>1</v>
      </c>
      <c r="J93" s="59">
        <f t="shared" ref="J93:AL93" si="22">1-(COUNTIF(J77:J92,"☓"))/16</f>
        <v>1</v>
      </c>
      <c r="K93" s="59">
        <f t="shared" si="22"/>
        <v>1</v>
      </c>
      <c r="L93" s="59">
        <f t="shared" si="22"/>
        <v>1</v>
      </c>
      <c r="M93" s="59">
        <f t="shared" si="22"/>
        <v>1</v>
      </c>
      <c r="N93" s="59">
        <f t="shared" si="22"/>
        <v>1</v>
      </c>
      <c r="O93" s="59">
        <f t="shared" si="22"/>
        <v>1</v>
      </c>
      <c r="P93" s="59">
        <f t="shared" si="22"/>
        <v>1</v>
      </c>
      <c r="Q93" s="59">
        <f t="shared" si="22"/>
        <v>1</v>
      </c>
      <c r="R93" s="59">
        <f t="shared" si="22"/>
        <v>1</v>
      </c>
      <c r="S93" s="59">
        <f t="shared" si="22"/>
        <v>1</v>
      </c>
      <c r="T93" s="59">
        <f t="shared" si="22"/>
        <v>1</v>
      </c>
      <c r="U93" s="59">
        <f t="shared" si="22"/>
        <v>1</v>
      </c>
      <c r="V93" s="59">
        <f t="shared" si="22"/>
        <v>1</v>
      </c>
      <c r="W93" s="59">
        <f t="shared" si="22"/>
        <v>1</v>
      </c>
      <c r="X93" s="59">
        <f t="shared" si="22"/>
        <v>1</v>
      </c>
      <c r="Y93" s="59">
        <f t="shared" si="22"/>
        <v>1</v>
      </c>
      <c r="Z93" s="59">
        <f t="shared" si="22"/>
        <v>1</v>
      </c>
      <c r="AA93" s="59">
        <f t="shared" si="22"/>
        <v>1</v>
      </c>
      <c r="AB93" s="59">
        <f t="shared" si="22"/>
        <v>1</v>
      </c>
      <c r="AC93" s="59">
        <f t="shared" si="22"/>
        <v>1</v>
      </c>
      <c r="AD93" s="59">
        <f t="shared" si="22"/>
        <v>1</v>
      </c>
      <c r="AE93" s="59">
        <f t="shared" si="22"/>
        <v>1</v>
      </c>
      <c r="AF93" s="59">
        <f t="shared" si="22"/>
        <v>1</v>
      </c>
      <c r="AG93" s="59">
        <f t="shared" si="22"/>
        <v>1</v>
      </c>
      <c r="AH93" s="59">
        <f t="shared" si="22"/>
        <v>1</v>
      </c>
      <c r="AI93" s="59">
        <f t="shared" si="22"/>
        <v>1</v>
      </c>
      <c r="AJ93" s="59">
        <f t="shared" si="22"/>
        <v>1</v>
      </c>
      <c r="AK93" s="59">
        <f t="shared" si="22"/>
        <v>1</v>
      </c>
      <c r="AL93" s="59">
        <f t="shared" si="22"/>
        <v>1</v>
      </c>
      <c r="AM93" s="97" t="str">
        <f>IF(AN93=0,"100%",AVERAGE(AM77:AM92))</f>
        <v>100%</v>
      </c>
      <c r="AN93" s="93">
        <f>SUM(AN77:AN92)</f>
        <v>0</v>
      </c>
    </row>
    <row r="94" spans="2:40" x14ac:dyDescent="0.2">
      <c r="B94" s="13">
        <v>79</v>
      </c>
      <c r="C94" s="345"/>
      <c r="D94" s="361" t="s">
        <v>221</v>
      </c>
      <c r="E94" s="344"/>
      <c r="F94" s="7" t="s">
        <v>222</v>
      </c>
      <c r="G94" s="31" t="s">
        <v>223</v>
      </c>
      <c r="H94" s="30" t="s">
        <v>120</v>
      </c>
      <c r="I94" s="78"/>
      <c r="J94" s="55"/>
      <c r="K94" s="259"/>
      <c r="L94" s="6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  <c r="AA94" s="55"/>
      <c r="AB94" s="55"/>
      <c r="AC94" s="82"/>
      <c r="AD94" s="55"/>
      <c r="AE94" s="55"/>
      <c r="AF94" s="55"/>
      <c r="AG94" s="55"/>
      <c r="AH94" s="55"/>
      <c r="AI94" s="55"/>
      <c r="AJ94" s="55"/>
      <c r="AK94" s="55"/>
      <c r="AL94" s="55"/>
      <c r="AM94" s="88">
        <f t="shared" ref="AM94:AM114" si="23">IF(COUNTA(I94:AL94)=0,1,1-COUNTIF(I94:AL94,"☓")/30)</f>
        <v>1</v>
      </c>
      <c r="AN94" s="89">
        <f t="shared" ref="AN94:AN114" si="24">COUNTA(I94:AL94)</f>
        <v>0</v>
      </c>
    </row>
    <row r="95" spans="2:40" x14ac:dyDescent="0.2">
      <c r="B95" s="13">
        <v>80</v>
      </c>
      <c r="C95" s="345"/>
      <c r="D95" s="362"/>
      <c r="E95" s="345"/>
      <c r="F95" s="10" t="s">
        <v>224</v>
      </c>
      <c r="G95" s="23" t="s">
        <v>225</v>
      </c>
      <c r="H95" s="12" t="s">
        <v>120</v>
      </c>
      <c r="I95" s="79"/>
      <c r="J95" s="65"/>
      <c r="K95" s="259"/>
      <c r="L95" s="6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  <c r="AA95" s="55"/>
      <c r="AB95" s="55"/>
      <c r="AC95" s="82"/>
      <c r="AD95" s="55"/>
      <c r="AE95" s="55"/>
      <c r="AF95" s="55"/>
      <c r="AG95" s="55"/>
      <c r="AH95" s="55"/>
      <c r="AI95" s="55"/>
      <c r="AJ95" s="55"/>
      <c r="AK95" s="55"/>
      <c r="AL95" s="55"/>
      <c r="AM95" s="88">
        <f t="shared" si="23"/>
        <v>1</v>
      </c>
      <c r="AN95" s="89">
        <f t="shared" si="24"/>
        <v>0</v>
      </c>
    </row>
    <row r="96" spans="2:40" x14ac:dyDescent="0.2">
      <c r="B96" s="13">
        <v>81</v>
      </c>
      <c r="C96" s="345"/>
      <c r="D96" s="362"/>
      <c r="E96" s="345"/>
      <c r="F96" s="10" t="s">
        <v>227</v>
      </c>
      <c r="G96" s="23" t="s">
        <v>228</v>
      </c>
      <c r="H96" s="12" t="s">
        <v>10</v>
      </c>
      <c r="I96" s="79"/>
      <c r="J96" s="65"/>
      <c r="K96" s="259"/>
      <c r="L96" s="6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  <c r="AA96" s="55"/>
      <c r="AB96" s="55"/>
      <c r="AC96" s="82"/>
      <c r="AD96" s="55"/>
      <c r="AE96" s="55"/>
      <c r="AF96" s="55"/>
      <c r="AG96" s="55"/>
      <c r="AH96" s="55"/>
      <c r="AI96" s="55"/>
      <c r="AJ96" s="55"/>
      <c r="AK96" s="55"/>
      <c r="AL96" s="55"/>
      <c r="AM96" s="88">
        <f t="shared" si="23"/>
        <v>1</v>
      </c>
      <c r="AN96" s="89">
        <f t="shared" si="24"/>
        <v>0</v>
      </c>
    </row>
    <row r="97" spans="2:40" x14ac:dyDescent="0.2">
      <c r="B97" s="13">
        <v>82</v>
      </c>
      <c r="C97" s="345"/>
      <c r="D97" s="362"/>
      <c r="E97" s="345"/>
      <c r="F97" s="10" t="s">
        <v>230</v>
      </c>
      <c r="G97" s="23" t="s">
        <v>231</v>
      </c>
      <c r="H97" s="12" t="s">
        <v>10</v>
      </c>
      <c r="I97" s="79"/>
      <c r="J97" s="65"/>
      <c r="K97" s="259"/>
      <c r="L97" s="6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  <c r="AA97" s="55"/>
      <c r="AB97" s="55"/>
      <c r="AC97" s="82"/>
      <c r="AD97" s="55"/>
      <c r="AE97" s="55"/>
      <c r="AF97" s="55"/>
      <c r="AG97" s="55"/>
      <c r="AH97" s="55"/>
      <c r="AI97" s="55"/>
      <c r="AJ97" s="55"/>
      <c r="AK97" s="55"/>
      <c r="AL97" s="55"/>
      <c r="AM97" s="88">
        <f t="shared" si="23"/>
        <v>1</v>
      </c>
      <c r="AN97" s="89">
        <f t="shared" si="24"/>
        <v>0</v>
      </c>
    </row>
    <row r="98" spans="2:40" x14ac:dyDescent="0.2">
      <c r="B98" s="13">
        <v>83</v>
      </c>
      <c r="C98" s="345"/>
      <c r="D98" s="362"/>
      <c r="E98" s="345"/>
      <c r="F98" s="10" t="s">
        <v>233</v>
      </c>
      <c r="G98" s="23" t="s">
        <v>228</v>
      </c>
      <c r="H98" s="12" t="s">
        <v>30</v>
      </c>
      <c r="I98" s="79"/>
      <c r="J98" s="65"/>
      <c r="K98" s="259"/>
      <c r="L98" s="6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  <c r="AA98" s="55"/>
      <c r="AB98" s="55"/>
      <c r="AC98" s="82"/>
      <c r="AD98" s="55"/>
      <c r="AE98" s="55"/>
      <c r="AF98" s="55"/>
      <c r="AG98" s="55"/>
      <c r="AH98" s="55"/>
      <c r="AI98" s="55"/>
      <c r="AJ98" s="55"/>
      <c r="AK98" s="55"/>
      <c r="AL98" s="55"/>
      <c r="AM98" s="88">
        <f t="shared" si="23"/>
        <v>1</v>
      </c>
      <c r="AN98" s="89">
        <f t="shared" si="24"/>
        <v>0</v>
      </c>
    </row>
    <row r="99" spans="2:40" x14ac:dyDescent="0.2">
      <c r="B99" s="13">
        <v>84</v>
      </c>
      <c r="C99" s="345"/>
      <c r="D99" s="362"/>
      <c r="E99" s="345"/>
      <c r="F99" s="10" t="s">
        <v>234</v>
      </c>
      <c r="G99" s="23" t="s">
        <v>235</v>
      </c>
      <c r="H99" s="12" t="s">
        <v>30</v>
      </c>
      <c r="I99" s="79"/>
      <c r="J99" s="65"/>
      <c r="K99" s="259"/>
      <c r="L99" s="6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  <c r="AA99" s="55"/>
      <c r="AB99" s="55"/>
      <c r="AC99" s="82"/>
      <c r="AD99" s="55"/>
      <c r="AE99" s="55"/>
      <c r="AF99" s="55"/>
      <c r="AG99" s="55"/>
      <c r="AH99" s="55"/>
      <c r="AI99" s="55"/>
      <c r="AJ99" s="55"/>
      <c r="AK99" s="55"/>
      <c r="AL99" s="55"/>
      <c r="AM99" s="88">
        <f t="shared" si="23"/>
        <v>1</v>
      </c>
      <c r="AN99" s="89">
        <f t="shared" si="24"/>
        <v>0</v>
      </c>
    </row>
    <row r="100" spans="2:40" x14ac:dyDescent="0.2">
      <c r="B100" s="13">
        <v>85</v>
      </c>
      <c r="C100" s="345"/>
      <c r="D100" s="362"/>
      <c r="E100" s="345"/>
      <c r="F100" s="10" t="s">
        <v>236</v>
      </c>
      <c r="G100" s="23" t="s">
        <v>237</v>
      </c>
      <c r="H100" s="12" t="s">
        <v>30</v>
      </c>
      <c r="I100" s="79"/>
      <c r="J100" s="65"/>
      <c r="K100" s="259"/>
      <c r="L100" s="6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5"/>
      <c r="AC100" s="82"/>
      <c r="AD100" s="55"/>
      <c r="AE100" s="55"/>
      <c r="AF100" s="55"/>
      <c r="AG100" s="55"/>
      <c r="AH100" s="55"/>
      <c r="AI100" s="55"/>
      <c r="AJ100" s="55"/>
      <c r="AK100" s="55"/>
      <c r="AL100" s="55"/>
      <c r="AM100" s="88">
        <f t="shared" si="23"/>
        <v>1</v>
      </c>
      <c r="AN100" s="89">
        <f t="shared" si="24"/>
        <v>0</v>
      </c>
    </row>
    <row r="101" spans="2:40" x14ac:dyDescent="0.2">
      <c r="B101" s="13">
        <v>86</v>
      </c>
      <c r="C101" s="345"/>
      <c r="D101" s="362"/>
      <c r="E101" s="345"/>
      <c r="F101" s="17" t="s">
        <v>238</v>
      </c>
      <c r="G101" s="23" t="s">
        <v>239</v>
      </c>
      <c r="H101" s="12" t="s">
        <v>30</v>
      </c>
      <c r="I101" s="79"/>
      <c r="J101" s="65"/>
      <c r="K101" s="259"/>
      <c r="L101" s="6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  <c r="AA101" s="55"/>
      <c r="AB101" s="55"/>
      <c r="AC101" s="82"/>
      <c r="AD101" s="55"/>
      <c r="AE101" s="55"/>
      <c r="AF101" s="55"/>
      <c r="AG101" s="55"/>
      <c r="AH101" s="55"/>
      <c r="AI101" s="55"/>
      <c r="AJ101" s="55"/>
      <c r="AK101" s="55"/>
      <c r="AL101" s="55"/>
      <c r="AM101" s="88">
        <f t="shared" si="23"/>
        <v>1</v>
      </c>
      <c r="AN101" s="89">
        <f t="shared" si="24"/>
        <v>0</v>
      </c>
    </row>
    <row r="102" spans="2:40" x14ac:dyDescent="0.2">
      <c r="B102" s="13">
        <v>87</v>
      </c>
      <c r="C102" s="345"/>
      <c r="D102" s="362"/>
      <c r="E102" s="345"/>
      <c r="F102" s="10" t="s">
        <v>240</v>
      </c>
      <c r="G102" s="23" t="s">
        <v>241</v>
      </c>
      <c r="H102" s="12" t="s">
        <v>30</v>
      </c>
      <c r="I102" s="79"/>
      <c r="J102" s="65"/>
      <c r="K102" s="259"/>
      <c r="L102" s="6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  <c r="AA102" s="55"/>
      <c r="AB102" s="55"/>
      <c r="AC102" s="82"/>
      <c r="AD102" s="55"/>
      <c r="AE102" s="55"/>
      <c r="AF102" s="55"/>
      <c r="AG102" s="55"/>
      <c r="AH102" s="55"/>
      <c r="AI102" s="55"/>
      <c r="AJ102" s="55"/>
      <c r="AK102" s="55"/>
      <c r="AL102" s="55"/>
      <c r="AM102" s="88">
        <f t="shared" si="23"/>
        <v>1</v>
      </c>
      <c r="AN102" s="89">
        <f t="shared" si="24"/>
        <v>0</v>
      </c>
    </row>
    <row r="103" spans="2:40" x14ac:dyDescent="0.2">
      <c r="B103" s="13">
        <v>88</v>
      </c>
      <c r="C103" s="345"/>
      <c r="D103" s="362"/>
      <c r="E103" s="345"/>
      <c r="F103" s="10" t="s">
        <v>242</v>
      </c>
      <c r="G103" s="23" t="s">
        <v>243</v>
      </c>
      <c r="H103" s="12" t="s">
        <v>30</v>
      </c>
      <c r="I103" s="79"/>
      <c r="J103" s="65"/>
      <c r="K103" s="259"/>
      <c r="L103" s="6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  <c r="AA103" s="55"/>
      <c r="AB103" s="55"/>
      <c r="AC103" s="82"/>
      <c r="AD103" s="55"/>
      <c r="AE103" s="55"/>
      <c r="AF103" s="55"/>
      <c r="AG103" s="55"/>
      <c r="AH103" s="55"/>
      <c r="AI103" s="55"/>
      <c r="AJ103" s="55"/>
      <c r="AK103" s="55"/>
      <c r="AL103" s="55"/>
      <c r="AM103" s="88">
        <f t="shared" si="23"/>
        <v>1</v>
      </c>
      <c r="AN103" s="89">
        <f t="shared" si="24"/>
        <v>0</v>
      </c>
    </row>
    <row r="104" spans="2:40" x14ac:dyDescent="0.2">
      <c r="B104" s="13">
        <v>89</v>
      </c>
      <c r="C104" s="345"/>
      <c r="D104" s="362"/>
      <c r="E104" s="345"/>
      <c r="F104" s="17" t="s">
        <v>244</v>
      </c>
      <c r="G104" s="23" t="s">
        <v>245</v>
      </c>
      <c r="H104" s="12" t="s">
        <v>30</v>
      </c>
      <c r="I104" s="79"/>
      <c r="J104" s="65"/>
      <c r="K104" s="259"/>
      <c r="L104" s="6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  <c r="AA104" s="55"/>
      <c r="AB104" s="55"/>
      <c r="AC104" s="82"/>
      <c r="AD104" s="55"/>
      <c r="AE104" s="55"/>
      <c r="AF104" s="55"/>
      <c r="AG104" s="55"/>
      <c r="AH104" s="55"/>
      <c r="AI104" s="55"/>
      <c r="AJ104" s="55"/>
      <c r="AK104" s="55"/>
      <c r="AL104" s="55"/>
      <c r="AM104" s="88">
        <f t="shared" si="23"/>
        <v>1</v>
      </c>
      <c r="AN104" s="89">
        <f t="shared" si="24"/>
        <v>0</v>
      </c>
    </row>
    <row r="105" spans="2:40" x14ac:dyDescent="0.2">
      <c r="B105" s="13">
        <v>90</v>
      </c>
      <c r="C105" s="345"/>
      <c r="D105" s="362"/>
      <c r="E105" s="345"/>
      <c r="F105" s="10" t="s">
        <v>246</v>
      </c>
      <c r="G105" s="23" t="s">
        <v>241</v>
      </c>
      <c r="H105" s="12" t="s">
        <v>30</v>
      </c>
      <c r="I105" s="79"/>
      <c r="J105" s="65"/>
      <c r="K105" s="259"/>
      <c r="L105" s="6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  <c r="AA105" s="55"/>
      <c r="AB105" s="55"/>
      <c r="AC105" s="82"/>
      <c r="AD105" s="55"/>
      <c r="AE105" s="55"/>
      <c r="AF105" s="55"/>
      <c r="AG105" s="55"/>
      <c r="AH105" s="55"/>
      <c r="AI105" s="55"/>
      <c r="AJ105" s="55"/>
      <c r="AK105" s="55"/>
      <c r="AL105" s="55"/>
      <c r="AM105" s="88">
        <f t="shared" si="23"/>
        <v>1</v>
      </c>
      <c r="AN105" s="89">
        <f t="shared" si="24"/>
        <v>0</v>
      </c>
    </row>
    <row r="106" spans="2:40" x14ac:dyDescent="0.2">
      <c r="B106" s="13">
        <v>91</v>
      </c>
      <c r="C106" s="345"/>
      <c r="D106" s="362"/>
      <c r="E106" s="345"/>
      <c r="F106" s="10" t="s">
        <v>247</v>
      </c>
      <c r="G106" s="23" t="s">
        <v>248</v>
      </c>
      <c r="H106" s="12" t="s">
        <v>30</v>
      </c>
      <c r="I106" s="79"/>
      <c r="J106" s="65"/>
      <c r="K106" s="259"/>
      <c r="L106" s="6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  <c r="AA106" s="55"/>
      <c r="AB106" s="55"/>
      <c r="AC106" s="82"/>
      <c r="AD106" s="55"/>
      <c r="AE106" s="55"/>
      <c r="AF106" s="55"/>
      <c r="AG106" s="55"/>
      <c r="AH106" s="55"/>
      <c r="AI106" s="55"/>
      <c r="AJ106" s="55"/>
      <c r="AK106" s="55"/>
      <c r="AL106" s="55"/>
      <c r="AM106" s="88">
        <f t="shared" si="23"/>
        <v>1</v>
      </c>
      <c r="AN106" s="89">
        <f t="shared" si="24"/>
        <v>0</v>
      </c>
    </row>
    <row r="107" spans="2:40" x14ac:dyDescent="0.2">
      <c r="B107" s="13">
        <v>92</v>
      </c>
      <c r="C107" s="345"/>
      <c r="D107" s="362"/>
      <c r="E107" s="345"/>
      <c r="F107" s="10" t="s">
        <v>249</v>
      </c>
      <c r="G107" s="23" t="s">
        <v>250</v>
      </c>
      <c r="H107" s="12" t="s">
        <v>30</v>
      </c>
      <c r="I107" s="79"/>
      <c r="J107" s="65"/>
      <c r="K107" s="259"/>
      <c r="L107" s="6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  <c r="AA107" s="55"/>
      <c r="AB107" s="55"/>
      <c r="AC107" s="82"/>
      <c r="AD107" s="55"/>
      <c r="AE107" s="55"/>
      <c r="AF107" s="55"/>
      <c r="AG107" s="55"/>
      <c r="AH107" s="55"/>
      <c r="AI107" s="55"/>
      <c r="AJ107" s="55"/>
      <c r="AK107" s="55"/>
      <c r="AL107" s="55"/>
      <c r="AM107" s="88">
        <f t="shared" si="23"/>
        <v>1</v>
      </c>
      <c r="AN107" s="89">
        <f t="shared" si="24"/>
        <v>0</v>
      </c>
    </row>
    <row r="108" spans="2:40" x14ac:dyDescent="0.2">
      <c r="B108" s="13">
        <v>93</v>
      </c>
      <c r="C108" s="345"/>
      <c r="D108" s="362"/>
      <c r="E108" s="345"/>
      <c r="F108" s="10" t="s">
        <v>251</v>
      </c>
      <c r="G108" s="23" t="s">
        <v>252</v>
      </c>
      <c r="H108" s="12" t="s">
        <v>30</v>
      </c>
      <c r="I108" s="79"/>
      <c r="J108" s="65"/>
      <c r="K108" s="259"/>
      <c r="L108" s="6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  <c r="AA108" s="55"/>
      <c r="AB108" s="55"/>
      <c r="AC108" s="82"/>
      <c r="AD108" s="55"/>
      <c r="AE108" s="55"/>
      <c r="AF108" s="55"/>
      <c r="AG108" s="55"/>
      <c r="AH108" s="55"/>
      <c r="AI108" s="55"/>
      <c r="AJ108" s="55"/>
      <c r="AK108" s="55"/>
      <c r="AL108" s="55"/>
      <c r="AM108" s="88">
        <f t="shared" si="23"/>
        <v>1</v>
      </c>
      <c r="AN108" s="89">
        <f t="shared" si="24"/>
        <v>0</v>
      </c>
    </row>
    <row r="109" spans="2:40" x14ac:dyDescent="0.2">
      <c r="B109" s="13">
        <v>94</v>
      </c>
      <c r="C109" s="345"/>
      <c r="D109" s="362"/>
      <c r="E109" s="345"/>
      <c r="F109" s="10" t="s">
        <v>253</v>
      </c>
      <c r="G109" s="23" t="s">
        <v>254</v>
      </c>
      <c r="H109" s="12" t="s">
        <v>30</v>
      </c>
      <c r="I109" s="79"/>
      <c r="J109" s="65"/>
      <c r="K109" s="259"/>
      <c r="L109" s="6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  <c r="AA109" s="55"/>
      <c r="AB109" s="55"/>
      <c r="AC109" s="82"/>
      <c r="AD109" s="55"/>
      <c r="AE109" s="55"/>
      <c r="AF109" s="55"/>
      <c r="AG109" s="55"/>
      <c r="AH109" s="55"/>
      <c r="AI109" s="55"/>
      <c r="AJ109" s="55"/>
      <c r="AK109" s="55"/>
      <c r="AL109" s="55"/>
      <c r="AM109" s="88">
        <f t="shared" si="23"/>
        <v>1</v>
      </c>
      <c r="AN109" s="89">
        <f t="shared" si="24"/>
        <v>0</v>
      </c>
    </row>
    <row r="110" spans="2:40" x14ac:dyDescent="0.2">
      <c r="B110" s="13">
        <v>95</v>
      </c>
      <c r="C110" s="345"/>
      <c r="D110" s="362"/>
      <c r="E110" s="345"/>
      <c r="F110" s="10" t="s">
        <v>255</v>
      </c>
      <c r="G110" s="23" t="s">
        <v>256</v>
      </c>
      <c r="H110" s="12" t="s">
        <v>30</v>
      </c>
      <c r="I110" s="79"/>
      <c r="J110" s="65"/>
      <c r="K110" s="259"/>
      <c r="L110" s="6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  <c r="AA110" s="55"/>
      <c r="AB110" s="55"/>
      <c r="AC110" s="82"/>
      <c r="AD110" s="55"/>
      <c r="AE110" s="55"/>
      <c r="AF110" s="55"/>
      <c r="AG110" s="55"/>
      <c r="AH110" s="55"/>
      <c r="AI110" s="55"/>
      <c r="AJ110" s="55"/>
      <c r="AK110" s="55"/>
      <c r="AL110" s="55"/>
      <c r="AM110" s="88">
        <f t="shared" si="23"/>
        <v>1</v>
      </c>
      <c r="AN110" s="89">
        <f t="shared" si="24"/>
        <v>0</v>
      </c>
    </row>
    <row r="111" spans="2:40" x14ac:dyDescent="0.2">
      <c r="B111" s="13">
        <v>96</v>
      </c>
      <c r="C111" s="345"/>
      <c r="D111" s="362"/>
      <c r="E111" s="345"/>
      <c r="F111" s="17" t="s">
        <v>257</v>
      </c>
      <c r="G111" s="23" t="s">
        <v>248</v>
      </c>
      <c r="H111" s="12" t="s">
        <v>30</v>
      </c>
      <c r="I111" s="79"/>
      <c r="J111" s="65"/>
      <c r="K111" s="259"/>
      <c r="L111" s="6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  <c r="AA111" s="55"/>
      <c r="AB111" s="55"/>
      <c r="AC111" s="82"/>
      <c r="AD111" s="55"/>
      <c r="AE111" s="55"/>
      <c r="AF111" s="55"/>
      <c r="AG111" s="55"/>
      <c r="AH111" s="55"/>
      <c r="AI111" s="55"/>
      <c r="AJ111" s="55"/>
      <c r="AK111" s="55"/>
      <c r="AL111" s="55"/>
      <c r="AM111" s="88">
        <f t="shared" si="23"/>
        <v>1</v>
      </c>
      <c r="AN111" s="89">
        <f t="shared" si="24"/>
        <v>0</v>
      </c>
    </row>
    <row r="112" spans="2:40" x14ac:dyDescent="0.2">
      <c r="B112" s="13">
        <v>97</v>
      </c>
      <c r="C112" s="345"/>
      <c r="D112" s="362"/>
      <c r="E112" s="345"/>
      <c r="F112" s="17" t="s">
        <v>258</v>
      </c>
      <c r="G112" s="23" t="s">
        <v>259</v>
      </c>
      <c r="H112" s="12" t="s">
        <v>30</v>
      </c>
      <c r="I112" s="79"/>
      <c r="J112" s="65"/>
      <c r="K112" s="259"/>
      <c r="L112" s="6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  <c r="AA112" s="55"/>
      <c r="AB112" s="55"/>
      <c r="AC112" s="82"/>
      <c r="AD112" s="55"/>
      <c r="AE112" s="55"/>
      <c r="AF112" s="55"/>
      <c r="AG112" s="55"/>
      <c r="AH112" s="55"/>
      <c r="AI112" s="55"/>
      <c r="AJ112" s="55"/>
      <c r="AK112" s="55"/>
      <c r="AL112" s="55"/>
      <c r="AM112" s="88">
        <f t="shared" si="23"/>
        <v>1</v>
      </c>
      <c r="AN112" s="89">
        <f t="shared" si="24"/>
        <v>0</v>
      </c>
    </row>
    <row r="113" spans="2:40" x14ac:dyDescent="0.2">
      <c r="B113" s="13">
        <v>98</v>
      </c>
      <c r="C113" s="345"/>
      <c r="D113" s="362"/>
      <c r="E113" s="345"/>
      <c r="F113" s="10" t="s">
        <v>260</v>
      </c>
      <c r="G113" s="23" t="s">
        <v>261</v>
      </c>
      <c r="H113" s="12" t="s">
        <v>30</v>
      </c>
      <c r="I113" s="78"/>
      <c r="J113" s="55"/>
      <c r="K113" s="259"/>
      <c r="L113" s="6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  <c r="AA113" s="55"/>
      <c r="AB113" s="55"/>
      <c r="AC113" s="82"/>
      <c r="AD113" s="55"/>
      <c r="AE113" s="55"/>
      <c r="AF113" s="55"/>
      <c r="AG113" s="55"/>
      <c r="AH113" s="55"/>
      <c r="AI113" s="55"/>
      <c r="AJ113" s="55"/>
      <c r="AK113" s="55"/>
      <c r="AL113" s="55"/>
      <c r="AM113" s="88">
        <f t="shared" si="23"/>
        <v>1</v>
      </c>
      <c r="AN113" s="89">
        <f t="shared" si="24"/>
        <v>0</v>
      </c>
    </row>
    <row r="114" spans="2:40" ht="13.8" thickBot="1" x14ac:dyDescent="0.25">
      <c r="B114" s="13">
        <v>99</v>
      </c>
      <c r="C114" s="345"/>
      <c r="D114" s="362"/>
      <c r="E114" s="345"/>
      <c r="F114" s="264" t="s">
        <v>262</v>
      </c>
      <c r="G114" s="34" t="s">
        <v>263</v>
      </c>
      <c r="H114" s="12" t="s">
        <v>30</v>
      </c>
      <c r="I114" s="78"/>
      <c r="J114" s="55"/>
      <c r="K114" s="55"/>
      <c r="L114" s="6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  <c r="AA114" s="55"/>
      <c r="AB114" s="55"/>
      <c r="AC114" s="82"/>
      <c r="AD114" s="55"/>
      <c r="AE114" s="55"/>
      <c r="AF114" s="55"/>
      <c r="AG114" s="55"/>
      <c r="AH114" s="55"/>
      <c r="AI114" s="55"/>
      <c r="AJ114" s="55"/>
      <c r="AK114" s="55"/>
      <c r="AL114" s="55"/>
      <c r="AM114" s="88">
        <f t="shared" si="23"/>
        <v>1</v>
      </c>
      <c r="AN114" s="89">
        <f t="shared" si="24"/>
        <v>0</v>
      </c>
    </row>
    <row r="115" spans="2:40" ht="13.8" thickBot="1" x14ac:dyDescent="0.25">
      <c r="B115" s="13"/>
      <c r="C115" s="345"/>
      <c r="D115" s="362"/>
      <c r="E115" s="345"/>
      <c r="F115" s="42" t="s">
        <v>337</v>
      </c>
      <c r="G115" s="43"/>
      <c r="H115" s="43"/>
      <c r="I115" s="56">
        <f>1-(COUNTIF(I94:I114,"☓"))/21</f>
        <v>1</v>
      </c>
      <c r="J115" s="59">
        <f t="shared" ref="J115:AL115" si="25">1-(COUNTIF(J94:J114,"☓"))/21</f>
        <v>1</v>
      </c>
      <c r="K115" s="59">
        <f t="shared" si="25"/>
        <v>1</v>
      </c>
      <c r="L115" s="59">
        <f t="shared" si="25"/>
        <v>1</v>
      </c>
      <c r="M115" s="59">
        <f t="shared" si="25"/>
        <v>1</v>
      </c>
      <c r="N115" s="59">
        <f t="shared" si="25"/>
        <v>1</v>
      </c>
      <c r="O115" s="59">
        <f t="shared" si="25"/>
        <v>1</v>
      </c>
      <c r="P115" s="59">
        <f t="shared" si="25"/>
        <v>1</v>
      </c>
      <c r="Q115" s="59">
        <f t="shared" si="25"/>
        <v>1</v>
      </c>
      <c r="R115" s="59">
        <f t="shared" si="25"/>
        <v>1</v>
      </c>
      <c r="S115" s="59">
        <f t="shared" si="25"/>
        <v>1</v>
      </c>
      <c r="T115" s="59">
        <f t="shared" si="25"/>
        <v>1</v>
      </c>
      <c r="U115" s="59">
        <f t="shared" si="25"/>
        <v>1</v>
      </c>
      <c r="V115" s="59">
        <f t="shared" si="25"/>
        <v>1</v>
      </c>
      <c r="W115" s="59">
        <f t="shared" si="25"/>
        <v>1</v>
      </c>
      <c r="X115" s="59">
        <f t="shared" si="25"/>
        <v>1</v>
      </c>
      <c r="Y115" s="59">
        <f t="shared" si="25"/>
        <v>1</v>
      </c>
      <c r="Z115" s="59">
        <f t="shared" si="25"/>
        <v>1</v>
      </c>
      <c r="AA115" s="59">
        <f t="shared" si="25"/>
        <v>1</v>
      </c>
      <c r="AB115" s="59">
        <f t="shared" si="25"/>
        <v>1</v>
      </c>
      <c r="AC115" s="59">
        <f t="shared" si="25"/>
        <v>1</v>
      </c>
      <c r="AD115" s="59">
        <f t="shared" si="25"/>
        <v>1</v>
      </c>
      <c r="AE115" s="59">
        <f t="shared" si="25"/>
        <v>1</v>
      </c>
      <c r="AF115" s="59">
        <f t="shared" si="25"/>
        <v>1</v>
      </c>
      <c r="AG115" s="59">
        <f t="shared" si="25"/>
        <v>1</v>
      </c>
      <c r="AH115" s="59">
        <f t="shared" si="25"/>
        <v>1</v>
      </c>
      <c r="AI115" s="59">
        <f t="shared" si="25"/>
        <v>1</v>
      </c>
      <c r="AJ115" s="59">
        <f t="shared" si="25"/>
        <v>1</v>
      </c>
      <c r="AK115" s="59">
        <f t="shared" si="25"/>
        <v>1</v>
      </c>
      <c r="AL115" s="59">
        <f t="shared" si="25"/>
        <v>1</v>
      </c>
      <c r="AM115" s="97" t="str">
        <f>IF(AN115=0,"100%",AVERAGE(AM94:AM114))</f>
        <v>100%</v>
      </c>
      <c r="AN115" s="93">
        <f>SUM(AN94:AN114)</f>
        <v>0</v>
      </c>
    </row>
    <row r="116" spans="2:40" ht="13.8" thickBot="1" x14ac:dyDescent="0.25">
      <c r="B116" s="52"/>
      <c r="C116" s="345"/>
      <c r="D116" s="362"/>
      <c r="E116" s="345"/>
      <c r="F116" s="46" t="s">
        <v>338</v>
      </c>
      <c r="G116" s="47"/>
      <c r="H116" s="47"/>
      <c r="I116" s="73">
        <f>AVERAGE(I115,I93,I76,I73,I70,I62,I59,I52,I40,I35,I11)</f>
        <v>1</v>
      </c>
      <c r="J116" s="72">
        <f t="shared" ref="J116:AL116" si="26">AVERAGE(J115,J93,J76,J73,J70,J62,J59,J52,J40,J35,J11)</f>
        <v>1</v>
      </c>
      <c r="K116" s="72">
        <f t="shared" si="26"/>
        <v>1</v>
      </c>
      <c r="L116" s="72">
        <f t="shared" si="26"/>
        <v>1</v>
      </c>
      <c r="M116" s="72">
        <f t="shared" si="26"/>
        <v>1</v>
      </c>
      <c r="N116" s="72">
        <f t="shared" si="26"/>
        <v>1</v>
      </c>
      <c r="O116" s="72">
        <f t="shared" si="26"/>
        <v>1</v>
      </c>
      <c r="P116" s="72">
        <f t="shared" si="26"/>
        <v>1</v>
      </c>
      <c r="Q116" s="72">
        <f t="shared" si="26"/>
        <v>1</v>
      </c>
      <c r="R116" s="72">
        <f t="shared" si="26"/>
        <v>1</v>
      </c>
      <c r="S116" s="72">
        <f t="shared" si="26"/>
        <v>1</v>
      </c>
      <c r="T116" s="72">
        <f t="shared" si="26"/>
        <v>1</v>
      </c>
      <c r="U116" s="72">
        <f t="shared" si="26"/>
        <v>1</v>
      </c>
      <c r="V116" s="72">
        <f t="shared" si="26"/>
        <v>1</v>
      </c>
      <c r="W116" s="72">
        <f t="shared" si="26"/>
        <v>1</v>
      </c>
      <c r="X116" s="72">
        <f t="shared" si="26"/>
        <v>1</v>
      </c>
      <c r="Y116" s="72">
        <f t="shared" si="26"/>
        <v>0.5</v>
      </c>
      <c r="Z116" s="72">
        <f t="shared" si="26"/>
        <v>0.5</v>
      </c>
      <c r="AA116" s="72">
        <f t="shared" si="26"/>
        <v>0.5</v>
      </c>
      <c r="AB116" s="72">
        <f t="shared" si="26"/>
        <v>0.5</v>
      </c>
      <c r="AC116" s="72">
        <f t="shared" si="26"/>
        <v>0.5</v>
      </c>
      <c r="AD116" s="72">
        <f t="shared" si="26"/>
        <v>0.5</v>
      </c>
      <c r="AE116" s="72">
        <f t="shared" si="26"/>
        <v>0.5</v>
      </c>
      <c r="AF116" s="72">
        <f t="shared" si="26"/>
        <v>0.5</v>
      </c>
      <c r="AG116" s="72">
        <f t="shared" si="26"/>
        <v>0.5</v>
      </c>
      <c r="AH116" s="72">
        <f t="shared" si="26"/>
        <v>1</v>
      </c>
      <c r="AI116" s="72">
        <f t="shared" si="26"/>
        <v>1</v>
      </c>
      <c r="AJ116" s="72">
        <f t="shared" si="26"/>
        <v>0.90909090909090906</v>
      </c>
      <c r="AK116" s="72">
        <f t="shared" si="26"/>
        <v>0.90909090909090906</v>
      </c>
      <c r="AL116" s="72">
        <f t="shared" si="26"/>
        <v>0.90909090909090906</v>
      </c>
      <c r="AM116" s="99">
        <f>1-AN116/2970</f>
        <v>0.84444444444444444</v>
      </c>
      <c r="AN116" s="95">
        <f>AN115+AN93+AN76+AN73+AN70+AN62+AN59+AN52+AN40+AN35+AN23+AN11</f>
        <v>462</v>
      </c>
    </row>
    <row r="117" spans="2:40" x14ac:dyDescent="0.2">
      <c r="B117" s="37">
        <v>100</v>
      </c>
      <c r="C117" s="366" t="s">
        <v>264</v>
      </c>
      <c r="D117" s="366"/>
      <c r="E117" s="367"/>
      <c r="F117" s="36" t="s">
        <v>265</v>
      </c>
      <c r="G117" s="31" t="s">
        <v>266</v>
      </c>
      <c r="H117" s="9" t="s">
        <v>267</v>
      </c>
      <c r="I117" s="78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82"/>
      <c r="V117" s="82"/>
      <c r="W117" s="82"/>
      <c r="X117" s="82"/>
      <c r="Y117" s="82"/>
      <c r="Z117" s="55"/>
      <c r="AA117" s="55"/>
      <c r="AB117" s="55"/>
      <c r="AC117" s="65"/>
      <c r="AD117" s="55"/>
      <c r="AE117" s="55"/>
      <c r="AF117" s="55"/>
      <c r="AG117" s="55"/>
      <c r="AH117" s="55"/>
      <c r="AI117" s="55"/>
      <c r="AJ117" s="55"/>
      <c r="AK117" s="55"/>
      <c r="AL117" s="55"/>
      <c r="AM117" s="88">
        <f t="shared" ref="AM117:AM147" si="27">IF(COUNTA(I117:AL117)=0,1,1-COUNTIF(I117:AL117,"☓")/30)</f>
        <v>1</v>
      </c>
      <c r="AN117" s="89">
        <f t="shared" ref="AN117:AN147" si="28">COUNTA(I117:AL117)</f>
        <v>0</v>
      </c>
    </row>
    <row r="118" spans="2:40" x14ac:dyDescent="0.2">
      <c r="B118" s="37">
        <v>101</v>
      </c>
      <c r="C118" s="368"/>
      <c r="D118" s="368"/>
      <c r="E118" s="369"/>
      <c r="F118" s="32" t="s">
        <v>269</v>
      </c>
      <c r="G118" s="23" t="s">
        <v>270</v>
      </c>
      <c r="H118" s="12" t="s">
        <v>267</v>
      </c>
      <c r="I118" s="78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82"/>
      <c r="V118" s="82"/>
      <c r="W118" s="82"/>
      <c r="X118" s="82"/>
      <c r="Y118" s="82"/>
      <c r="Z118" s="55"/>
      <c r="AA118" s="55"/>
      <c r="AB118" s="82"/>
      <c r="AC118" s="82"/>
      <c r="AD118" s="55"/>
      <c r="AE118" s="55"/>
      <c r="AF118" s="55"/>
      <c r="AG118" s="55"/>
      <c r="AH118" s="55"/>
      <c r="AI118" s="55"/>
      <c r="AJ118" s="55"/>
      <c r="AK118" s="55"/>
      <c r="AL118" s="55"/>
      <c r="AM118" s="88">
        <f t="shared" si="27"/>
        <v>1</v>
      </c>
      <c r="AN118" s="89">
        <f t="shared" si="28"/>
        <v>0</v>
      </c>
    </row>
    <row r="119" spans="2:40" x14ac:dyDescent="0.2">
      <c r="B119" s="37">
        <v>102</v>
      </c>
      <c r="C119" s="368"/>
      <c r="D119" s="368"/>
      <c r="E119" s="369"/>
      <c r="F119" s="32" t="s">
        <v>271</v>
      </c>
      <c r="G119" s="23" t="s">
        <v>272</v>
      </c>
      <c r="H119" s="12" t="s">
        <v>90</v>
      </c>
      <c r="I119" s="79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82"/>
      <c r="V119" s="82"/>
      <c r="W119" s="82"/>
      <c r="X119" s="82"/>
      <c r="Y119" s="82"/>
      <c r="Z119" s="65"/>
      <c r="AA119" s="65"/>
      <c r="AB119" s="82"/>
      <c r="AC119" s="82"/>
      <c r="AD119" s="65"/>
      <c r="AE119" s="65"/>
      <c r="AF119" s="65"/>
      <c r="AG119" s="65"/>
      <c r="AH119" s="65"/>
      <c r="AI119" s="65"/>
      <c r="AJ119" s="65"/>
      <c r="AK119" s="65"/>
      <c r="AL119" s="55"/>
      <c r="AM119" s="88">
        <f t="shared" si="27"/>
        <v>1</v>
      </c>
      <c r="AN119" s="89">
        <f t="shared" si="28"/>
        <v>0</v>
      </c>
    </row>
    <row r="120" spans="2:40" x14ac:dyDescent="0.2">
      <c r="B120" s="37">
        <v>103</v>
      </c>
      <c r="C120" s="368"/>
      <c r="D120" s="368"/>
      <c r="E120" s="369"/>
      <c r="F120" s="32" t="s">
        <v>273</v>
      </c>
      <c r="G120" s="23" t="s">
        <v>274</v>
      </c>
      <c r="H120" s="12" t="s">
        <v>267</v>
      </c>
      <c r="I120" s="79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82"/>
      <c r="V120" s="82"/>
      <c r="W120" s="82"/>
      <c r="X120" s="82"/>
      <c r="Y120" s="82"/>
      <c r="Z120" s="65"/>
      <c r="AA120" s="65"/>
      <c r="AB120" s="82"/>
      <c r="AC120" s="82"/>
      <c r="AD120" s="65"/>
      <c r="AE120" s="65"/>
      <c r="AF120" s="65"/>
      <c r="AG120" s="65"/>
      <c r="AH120" s="65"/>
      <c r="AI120" s="65"/>
      <c r="AJ120" s="65"/>
      <c r="AK120" s="65"/>
      <c r="AL120" s="55"/>
      <c r="AM120" s="88">
        <f t="shared" si="27"/>
        <v>1</v>
      </c>
      <c r="AN120" s="89">
        <f t="shared" si="28"/>
        <v>0</v>
      </c>
    </row>
    <row r="121" spans="2:40" x14ac:dyDescent="0.2">
      <c r="B121" s="37">
        <v>104</v>
      </c>
      <c r="C121" s="368"/>
      <c r="D121" s="368"/>
      <c r="E121" s="369"/>
      <c r="F121" s="32" t="s">
        <v>276</v>
      </c>
      <c r="G121" s="23" t="s">
        <v>277</v>
      </c>
      <c r="H121" s="12" t="s">
        <v>267</v>
      </c>
      <c r="I121" s="79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82"/>
      <c r="V121" s="82"/>
      <c r="W121" s="82"/>
      <c r="X121" s="82"/>
      <c r="Y121" s="82"/>
      <c r="Z121" s="65"/>
      <c r="AA121" s="65"/>
      <c r="AB121" s="82"/>
      <c r="AC121" s="82"/>
      <c r="AD121" s="65"/>
      <c r="AE121" s="65"/>
      <c r="AF121" s="65"/>
      <c r="AG121" s="65"/>
      <c r="AH121" s="65"/>
      <c r="AI121" s="65"/>
      <c r="AJ121" s="65"/>
      <c r="AK121" s="65"/>
      <c r="AL121" s="55"/>
      <c r="AM121" s="88">
        <f t="shared" si="27"/>
        <v>1</v>
      </c>
      <c r="AN121" s="89">
        <f t="shared" si="28"/>
        <v>0</v>
      </c>
    </row>
    <row r="122" spans="2:40" x14ac:dyDescent="0.2">
      <c r="B122" s="37">
        <v>105</v>
      </c>
      <c r="C122" s="368"/>
      <c r="D122" s="368"/>
      <c r="E122" s="369"/>
      <c r="F122" s="32" t="s">
        <v>278</v>
      </c>
      <c r="G122" s="23" t="s">
        <v>279</v>
      </c>
      <c r="H122" s="12" t="s">
        <v>267</v>
      </c>
      <c r="I122" s="79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82"/>
      <c r="V122" s="82"/>
      <c r="W122" s="82"/>
      <c r="X122" s="82"/>
      <c r="Y122" s="82"/>
      <c r="Z122" s="65"/>
      <c r="AA122" s="65"/>
      <c r="AB122" s="82"/>
      <c r="AC122" s="82"/>
      <c r="AD122" s="65"/>
      <c r="AE122" s="65"/>
      <c r="AF122" s="65"/>
      <c r="AG122" s="65"/>
      <c r="AH122" s="65"/>
      <c r="AI122" s="65"/>
      <c r="AJ122" s="65"/>
      <c r="AK122" s="65"/>
      <c r="AL122" s="55"/>
      <c r="AM122" s="88">
        <f t="shared" si="27"/>
        <v>1</v>
      </c>
      <c r="AN122" s="89">
        <f t="shared" si="28"/>
        <v>0</v>
      </c>
    </row>
    <row r="123" spans="2:40" x14ac:dyDescent="0.2">
      <c r="B123" s="37">
        <v>106</v>
      </c>
      <c r="C123" s="368"/>
      <c r="D123" s="368"/>
      <c r="E123" s="369"/>
      <c r="F123" s="32" t="s">
        <v>280</v>
      </c>
      <c r="G123" s="23" t="s">
        <v>281</v>
      </c>
      <c r="H123" s="12" t="s">
        <v>267</v>
      </c>
      <c r="I123" s="79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82"/>
      <c r="V123" s="82"/>
      <c r="W123" s="82"/>
      <c r="X123" s="82"/>
      <c r="Y123" s="82"/>
      <c r="Z123" s="65"/>
      <c r="AA123" s="65"/>
      <c r="AB123" s="82"/>
      <c r="AC123" s="82"/>
      <c r="AD123" s="65"/>
      <c r="AE123" s="65"/>
      <c r="AF123" s="65"/>
      <c r="AG123" s="65"/>
      <c r="AH123" s="65"/>
      <c r="AI123" s="65"/>
      <c r="AJ123" s="65"/>
      <c r="AK123" s="65"/>
      <c r="AL123" s="55"/>
      <c r="AM123" s="88">
        <f t="shared" si="27"/>
        <v>1</v>
      </c>
      <c r="AN123" s="89">
        <f t="shared" si="28"/>
        <v>0</v>
      </c>
    </row>
    <row r="124" spans="2:40" x14ac:dyDescent="0.2">
      <c r="B124" s="37">
        <v>107</v>
      </c>
      <c r="C124" s="368"/>
      <c r="D124" s="368"/>
      <c r="E124" s="369"/>
      <c r="F124" s="32" t="s">
        <v>282</v>
      </c>
      <c r="G124" s="23" t="s">
        <v>283</v>
      </c>
      <c r="H124" s="12" t="s">
        <v>284</v>
      </c>
      <c r="I124" s="79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82"/>
      <c r="V124" s="82"/>
      <c r="W124" s="82"/>
      <c r="X124" s="82"/>
      <c r="Y124" s="82"/>
      <c r="Z124" s="65"/>
      <c r="AA124" s="65"/>
      <c r="AB124" s="82"/>
      <c r="AC124" s="82"/>
      <c r="AD124" s="65"/>
      <c r="AE124" s="65"/>
      <c r="AF124" s="65"/>
      <c r="AG124" s="65"/>
      <c r="AH124" s="65"/>
      <c r="AI124" s="65"/>
      <c r="AJ124" s="65"/>
      <c r="AK124" s="65"/>
      <c r="AL124" s="55"/>
      <c r="AM124" s="88">
        <f t="shared" si="27"/>
        <v>1</v>
      </c>
      <c r="AN124" s="89">
        <f t="shared" si="28"/>
        <v>0</v>
      </c>
    </row>
    <row r="125" spans="2:40" x14ac:dyDescent="0.2">
      <c r="B125" s="37">
        <v>108</v>
      </c>
      <c r="C125" s="368"/>
      <c r="D125" s="368"/>
      <c r="E125" s="369"/>
      <c r="F125" s="32" t="s">
        <v>285</v>
      </c>
      <c r="G125" s="23" t="s">
        <v>286</v>
      </c>
      <c r="H125" s="12" t="s">
        <v>284</v>
      </c>
      <c r="I125" s="79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82"/>
      <c r="V125" s="82"/>
      <c r="W125" s="82"/>
      <c r="X125" s="82"/>
      <c r="Y125" s="82"/>
      <c r="Z125" s="65"/>
      <c r="AA125" s="65"/>
      <c r="AB125" s="82"/>
      <c r="AC125" s="82"/>
      <c r="AD125" s="65"/>
      <c r="AE125" s="65"/>
      <c r="AF125" s="65"/>
      <c r="AG125" s="65"/>
      <c r="AH125" s="65"/>
      <c r="AI125" s="65"/>
      <c r="AJ125" s="65"/>
      <c r="AK125" s="65"/>
      <c r="AL125" s="55"/>
      <c r="AM125" s="88">
        <f t="shared" si="27"/>
        <v>1</v>
      </c>
      <c r="AN125" s="89">
        <f t="shared" si="28"/>
        <v>0</v>
      </c>
    </row>
    <row r="126" spans="2:40" x14ac:dyDescent="0.2">
      <c r="B126" s="37">
        <v>109</v>
      </c>
      <c r="C126" s="368"/>
      <c r="D126" s="368"/>
      <c r="E126" s="369"/>
      <c r="F126" s="32" t="s">
        <v>287</v>
      </c>
      <c r="G126" s="23" t="s">
        <v>288</v>
      </c>
      <c r="H126" s="12" t="s">
        <v>284</v>
      </c>
      <c r="I126" s="79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82"/>
      <c r="V126" s="82"/>
      <c r="W126" s="82"/>
      <c r="X126" s="82"/>
      <c r="Y126" s="82"/>
      <c r="Z126" s="65"/>
      <c r="AA126" s="65"/>
      <c r="AB126" s="82"/>
      <c r="AC126" s="82"/>
      <c r="AD126" s="65"/>
      <c r="AE126" s="65"/>
      <c r="AF126" s="65"/>
      <c r="AG126" s="65"/>
      <c r="AH126" s="65"/>
      <c r="AI126" s="65"/>
      <c r="AJ126" s="65"/>
      <c r="AK126" s="65"/>
      <c r="AL126" s="55"/>
      <c r="AM126" s="88">
        <f t="shared" si="27"/>
        <v>1</v>
      </c>
      <c r="AN126" s="89">
        <f t="shared" si="28"/>
        <v>0</v>
      </c>
    </row>
    <row r="127" spans="2:40" x14ac:dyDescent="0.2">
      <c r="B127" s="37">
        <v>110</v>
      </c>
      <c r="C127" s="368"/>
      <c r="D127" s="368"/>
      <c r="E127" s="369"/>
      <c r="F127" s="32" t="s">
        <v>289</v>
      </c>
      <c r="G127" s="23" t="s">
        <v>290</v>
      </c>
      <c r="H127" s="12" t="s">
        <v>284</v>
      </c>
      <c r="I127" s="79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82"/>
      <c r="V127" s="82"/>
      <c r="W127" s="82"/>
      <c r="X127" s="82"/>
      <c r="Y127" s="82"/>
      <c r="Z127" s="65"/>
      <c r="AA127" s="65"/>
      <c r="AB127" s="82"/>
      <c r="AC127" s="82"/>
      <c r="AD127" s="65"/>
      <c r="AE127" s="65"/>
      <c r="AF127" s="65"/>
      <c r="AG127" s="65"/>
      <c r="AH127" s="65"/>
      <c r="AI127" s="65"/>
      <c r="AJ127" s="65"/>
      <c r="AK127" s="65"/>
      <c r="AL127" s="55"/>
      <c r="AM127" s="88">
        <f t="shared" si="27"/>
        <v>1</v>
      </c>
      <c r="AN127" s="89">
        <f t="shared" si="28"/>
        <v>0</v>
      </c>
    </row>
    <row r="128" spans="2:40" x14ac:dyDescent="0.2">
      <c r="B128" s="37">
        <v>111</v>
      </c>
      <c r="C128" s="368"/>
      <c r="D128" s="368"/>
      <c r="E128" s="369"/>
      <c r="F128" s="32" t="s">
        <v>291</v>
      </c>
      <c r="G128" s="23" t="s">
        <v>292</v>
      </c>
      <c r="H128" s="12" t="s">
        <v>90</v>
      </c>
      <c r="I128" s="79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82"/>
      <c r="V128" s="82"/>
      <c r="W128" s="82"/>
      <c r="X128" s="82"/>
      <c r="Y128" s="82"/>
      <c r="Z128" s="65"/>
      <c r="AA128" s="65"/>
      <c r="AB128" s="82"/>
      <c r="AC128" s="82"/>
      <c r="AD128" s="65"/>
      <c r="AE128" s="65"/>
      <c r="AF128" s="65"/>
      <c r="AG128" s="65"/>
      <c r="AH128" s="65"/>
      <c r="AI128" s="65"/>
      <c r="AJ128" s="65"/>
      <c r="AK128" s="65"/>
      <c r="AL128" s="55"/>
      <c r="AM128" s="88">
        <f t="shared" si="27"/>
        <v>1</v>
      </c>
      <c r="AN128" s="89">
        <f t="shared" si="28"/>
        <v>0</v>
      </c>
    </row>
    <row r="129" spans="2:40" x14ac:dyDescent="0.2">
      <c r="B129" s="37">
        <v>112</v>
      </c>
      <c r="C129" s="368"/>
      <c r="D129" s="368"/>
      <c r="E129" s="369"/>
      <c r="F129" s="32" t="s">
        <v>293</v>
      </c>
      <c r="G129" s="23" t="s">
        <v>294</v>
      </c>
      <c r="H129" s="12" t="s">
        <v>267</v>
      </c>
      <c r="I129" s="79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82"/>
      <c r="V129" s="82"/>
      <c r="W129" s="82"/>
      <c r="X129" s="82"/>
      <c r="Y129" s="82"/>
      <c r="Z129" s="65"/>
      <c r="AA129" s="65"/>
      <c r="AB129" s="82"/>
      <c r="AC129" s="82"/>
      <c r="AD129" s="65"/>
      <c r="AE129" s="65"/>
      <c r="AF129" s="65"/>
      <c r="AG129" s="65"/>
      <c r="AH129" s="65"/>
      <c r="AI129" s="65"/>
      <c r="AJ129" s="65"/>
      <c r="AK129" s="65"/>
      <c r="AL129" s="55"/>
      <c r="AM129" s="88">
        <f t="shared" si="27"/>
        <v>1</v>
      </c>
      <c r="AN129" s="89">
        <f t="shared" si="28"/>
        <v>0</v>
      </c>
    </row>
    <row r="130" spans="2:40" x14ac:dyDescent="0.2">
      <c r="B130" s="37">
        <v>113</v>
      </c>
      <c r="C130" s="368"/>
      <c r="D130" s="368"/>
      <c r="E130" s="369"/>
      <c r="F130" s="32" t="s">
        <v>296</v>
      </c>
      <c r="G130" s="23" t="s">
        <v>297</v>
      </c>
      <c r="H130" s="12" t="s">
        <v>267</v>
      </c>
      <c r="I130" s="79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82"/>
      <c r="V130" s="82"/>
      <c r="W130" s="82"/>
      <c r="X130" s="82"/>
      <c r="Y130" s="82"/>
      <c r="Z130" s="65"/>
      <c r="AA130" s="65"/>
      <c r="AB130" s="82"/>
      <c r="AC130" s="82"/>
      <c r="AD130" s="65"/>
      <c r="AE130" s="65"/>
      <c r="AF130" s="65"/>
      <c r="AG130" s="65"/>
      <c r="AH130" s="65"/>
      <c r="AI130" s="65"/>
      <c r="AJ130" s="65"/>
      <c r="AK130" s="65"/>
      <c r="AL130" s="55"/>
      <c r="AM130" s="88">
        <f t="shared" si="27"/>
        <v>1</v>
      </c>
      <c r="AN130" s="89">
        <f t="shared" si="28"/>
        <v>0</v>
      </c>
    </row>
    <row r="131" spans="2:40" x14ac:dyDescent="0.2">
      <c r="B131" s="37">
        <v>114</v>
      </c>
      <c r="C131" s="368"/>
      <c r="D131" s="368"/>
      <c r="E131" s="369"/>
      <c r="F131" s="32" t="s">
        <v>298</v>
      </c>
      <c r="G131" s="23" t="s">
        <v>299</v>
      </c>
      <c r="H131" s="12" t="s">
        <v>267</v>
      </c>
      <c r="I131" s="79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82"/>
      <c r="V131" s="82"/>
      <c r="W131" s="82"/>
      <c r="X131" s="82"/>
      <c r="Y131" s="82"/>
      <c r="Z131" s="65"/>
      <c r="AA131" s="65"/>
      <c r="AB131" s="82"/>
      <c r="AC131" s="82"/>
      <c r="AD131" s="65"/>
      <c r="AE131" s="65"/>
      <c r="AF131" s="65"/>
      <c r="AG131" s="65"/>
      <c r="AH131" s="65"/>
      <c r="AI131" s="65"/>
      <c r="AJ131" s="65"/>
      <c r="AK131" s="65"/>
      <c r="AL131" s="55"/>
      <c r="AM131" s="88">
        <f t="shared" si="27"/>
        <v>1</v>
      </c>
      <c r="AN131" s="89">
        <f t="shared" si="28"/>
        <v>0</v>
      </c>
    </row>
    <row r="132" spans="2:40" x14ac:dyDescent="0.2">
      <c r="B132" s="37">
        <v>115</v>
      </c>
      <c r="C132" s="368"/>
      <c r="D132" s="368"/>
      <c r="E132" s="369"/>
      <c r="F132" s="32" t="s">
        <v>300</v>
      </c>
      <c r="G132" s="23" t="s">
        <v>301</v>
      </c>
      <c r="H132" s="12" t="s">
        <v>267</v>
      </c>
      <c r="I132" s="79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82"/>
      <c r="V132" s="82"/>
      <c r="W132" s="82"/>
      <c r="X132" s="82"/>
      <c r="Y132" s="82"/>
      <c r="Z132" s="65"/>
      <c r="AA132" s="65"/>
      <c r="AB132" s="82"/>
      <c r="AC132" s="82"/>
      <c r="AD132" s="65"/>
      <c r="AE132" s="65"/>
      <c r="AF132" s="65"/>
      <c r="AG132" s="65"/>
      <c r="AH132" s="65"/>
      <c r="AI132" s="65"/>
      <c r="AJ132" s="65"/>
      <c r="AK132" s="65"/>
      <c r="AL132" s="55"/>
      <c r="AM132" s="88">
        <f t="shared" si="27"/>
        <v>1</v>
      </c>
      <c r="AN132" s="89">
        <f t="shared" si="28"/>
        <v>0</v>
      </c>
    </row>
    <row r="133" spans="2:40" x14ac:dyDescent="0.2">
      <c r="B133" s="37">
        <v>116</v>
      </c>
      <c r="C133" s="368"/>
      <c r="D133" s="368"/>
      <c r="E133" s="369"/>
      <c r="F133" s="32" t="s">
        <v>302</v>
      </c>
      <c r="G133" s="23" t="s">
        <v>303</v>
      </c>
      <c r="H133" s="12" t="s">
        <v>90</v>
      </c>
      <c r="I133" s="79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82"/>
      <c r="V133" s="82"/>
      <c r="W133" s="82"/>
      <c r="X133" s="82"/>
      <c r="Y133" s="82"/>
      <c r="Z133" s="65"/>
      <c r="AA133" s="65"/>
      <c r="AB133" s="82"/>
      <c r="AC133" s="82"/>
      <c r="AD133" s="65"/>
      <c r="AE133" s="65"/>
      <c r="AF133" s="65"/>
      <c r="AG133" s="65"/>
      <c r="AH133" s="65"/>
      <c r="AI133" s="65"/>
      <c r="AJ133" s="65"/>
      <c r="AK133" s="65"/>
      <c r="AL133" s="55"/>
      <c r="AM133" s="88">
        <f t="shared" si="27"/>
        <v>1</v>
      </c>
      <c r="AN133" s="89">
        <f t="shared" si="28"/>
        <v>0</v>
      </c>
    </row>
    <row r="134" spans="2:40" x14ac:dyDescent="0.2">
      <c r="B134" s="37">
        <v>117</v>
      </c>
      <c r="C134" s="368"/>
      <c r="D134" s="368"/>
      <c r="E134" s="369"/>
      <c r="F134" s="32" t="s">
        <v>304</v>
      </c>
      <c r="G134" s="23" t="s">
        <v>305</v>
      </c>
      <c r="H134" s="12" t="s">
        <v>90</v>
      </c>
      <c r="I134" s="79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82"/>
      <c r="V134" s="82"/>
      <c r="W134" s="82"/>
      <c r="X134" s="82"/>
      <c r="Y134" s="82"/>
      <c r="Z134" s="65"/>
      <c r="AA134" s="65"/>
      <c r="AB134" s="82"/>
      <c r="AC134" s="82"/>
      <c r="AD134" s="65"/>
      <c r="AE134" s="65"/>
      <c r="AF134" s="65"/>
      <c r="AG134" s="65"/>
      <c r="AH134" s="65"/>
      <c r="AI134" s="65"/>
      <c r="AJ134" s="65"/>
      <c r="AK134" s="65"/>
      <c r="AL134" s="55"/>
      <c r="AM134" s="88">
        <f t="shared" si="27"/>
        <v>1</v>
      </c>
      <c r="AN134" s="89">
        <f t="shared" si="28"/>
        <v>0</v>
      </c>
    </row>
    <row r="135" spans="2:40" x14ac:dyDescent="0.2">
      <c r="B135" s="37">
        <v>118</v>
      </c>
      <c r="C135" s="368"/>
      <c r="D135" s="368"/>
      <c r="E135" s="369"/>
      <c r="F135" s="32" t="s">
        <v>307</v>
      </c>
      <c r="G135" s="23" t="s">
        <v>308</v>
      </c>
      <c r="H135" s="12" t="s">
        <v>90</v>
      </c>
      <c r="I135" s="79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82"/>
      <c r="V135" s="82"/>
      <c r="W135" s="82"/>
      <c r="X135" s="82"/>
      <c r="Y135" s="82"/>
      <c r="Z135" s="65"/>
      <c r="AA135" s="65"/>
      <c r="AB135" s="82"/>
      <c r="AC135" s="82"/>
      <c r="AD135" s="65"/>
      <c r="AE135" s="65"/>
      <c r="AF135" s="65"/>
      <c r="AG135" s="65"/>
      <c r="AH135" s="65"/>
      <c r="AI135" s="65"/>
      <c r="AJ135" s="65"/>
      <c r="AK135" s="65"/>
      <c r="AL135" s="55"/>
      <c r="AM135" s="88">
        <f t="shared" si="27"/>
        <v>1</v>
      </c>
      <c r="AN135" s="89">
        <f t="shared" si="28"/>
        <v>0</v>
      </c>
    </row>
    <row r="136" spans="2:40" x14ac:dyDescent="0.2">
      <c r="B136" s="37">
        <v>119</v>
      </c>
      <c r="C136" s="368"/>
      <c r="D136" s="368"/>
      <c r="E136" s="369"/>
      <c r="F136" s="32" t="s">
        <v>309</v>
      </c>
      <c r="G136" s="23" t="s">
        <v>310</v>
      </c>
      <c r="H136" s="12" t="s">
        <v>61</v>
      </c>
      <c r="I136" s="79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82"/>
      <c r="V136" s="82"/>
      <c r="W136" s="82"/>
      <c r="X136" s="82"/>
      <c r="Y136" s="82"/>
      <c r="Z136" s="65"/>
      <c r="AA136" s="65"/>
      <c r="AB136" s="82"/>
      <c r="AC136" s="82"/>
      <c r="AD136" s="65"/>
      <c r="AE136" s="65"/>
      <c r="AF136" s="65"/>
      <c r="AG136" s="65"/>
      <c r="AH136" s="65"/>
      <c r="AI136" s="65"/>
      <c r="AJ136" s="65"/>
      <c r="AK136" s="65"/>
      <c r="AL136" s="55"/>
      <c r="AM136" s="88">
        <f t="shared" si="27"/>
        <v>1</v>
      </c>
      <c r="AN136" s="89">
        <f t="shared" si="28"/>
        <v>0</v>
      </c>
    </row>
    <row r="137" spans="2:40" x14ac:dyDescent="0.2">
      <c r="B137" s="37">
        <v>120</v>
      </c>
      <c r="C137" s="368"/>
      <c r="D137" s="368"/>
      <c r="E137" s="369"/>
      <c r="F137" s="32" t="s">
        <v>311</v>
      </c>
      <c r="G137" s="23" t="s">
        <v>310</v>
      </c>
      <c r="H137" s="12" t="s">
        <v>61</v>
      </c>
      <c r="I137" s="79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82"/>
      <c r="V137" s="82"/>
      <c r="W137" s="82"/>
      <c r="X137" s="82"/>
      <c r="Y137" s="82"/>
      <c r="Z137" s="65"/>
      <c r="AA137" s="65"/>
      <c r="AB137" s="82"/>
      <c r="AC137" s="82"/>
      <c r="AD137" s="65"/>
      <c r="AE137" s="65"/>
      <c r="AF137" s="65"/>
      <c r="AG137" s="65"/>
      <c r="AH137" s="65"/>
      <c r="AI137" s="65"/>
      <c r="AJ137" s="65"/>
      <c r="AK137" s="65"/>
      <c r="AL137" s="55"/>
      <c r="AM137" s="88">
        <f t="shared" si="27"/>
        <v>1</v>
      </c>
      <c r="AN137" s="89">
        <f t="shared" si="28"/>
        <v>0</v>
      </c>
    </row>
    <row r="138" spans="2:40" x14ac:dyDescent="0.2">
      <c r="B138" s="37">
        <v>121</v>
      </c>
      <c r="C138" s="368"/>
      <c r="D138" s="368"/>
      <c r="E138" s="369"/>
      <c r="F138" s="32" t="s">
        <v>314</v>
      </c>
      <c r="G138" s="23" t="s">
        <v>315</v>
      </c>
      <c r="H138" s="12" t="s">
        <v>267</v>
      </c>
      <c r="I138" s="79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82"/>
      <c r="V138" s="82"/>
      <c r="W138" s="82"/>
      <c r="X138" s="82"/>
      <c r="Y138" s="82"/>
      <c r="Z138" s="65"/>
      <c r="AA138" s="65"/>
      <c r="AB138" s="82"/>
      <c r="AC138" s="82"/>
      <c r="AD138" s="65"/>
      <c r="AE138" s="65"/>
      <c r="AF138" s="65"/>
      <c r="AG138" s="65"/>
      <c r="AH138" s="65"/>
      <c r="AI138" s="65"/>
      <c r="AJ138" s="65"/>
      <c r="AK138" s="65"/>
      <c r="AL138" s="55"/>
      <c r="AM138" s="88">
        <f t="shared" si="27"/>
        <v>1</v>
      </c>
      <c r="AN138" s="89">
        <f t="shared" si="28"/>
        <v>0</v>
      </c>
    </row>
    <row r="139" spans="2:40" x14ac:dyDescent="0.2">
      <c r="B139" s="37">
        <v>122</v>
      </c>
      <c r="C139" s="368"/>
      <c r="D139" s="368"/>
      <c r="E139" s="369"/>
      <c r="F139" s="32" t="s">
        <v>317</v>
      </c>
      <c r="G139" s="23" t="s">
        <v>318</v>
      </c>
      <c r="H139" s="12" t="s">
        <v>90</v>
      </c>
      <c r="I139" s="79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82"/>
      <c r="V139" s="82"/>
      <c r="W139" s="82"/>
      <c r="X139" s="82"/>
      <c r="Y139" s="82"/>
      <c r="Z139" s="65"/>
      <c r="AA139" s="65"/>
      <c r="AB139" s="82"/>
      <c r="AC139" s="82"/>
      <c r="AD139" s="65"/>
      <c r="AE139" s="65"/>
      <c r="AF139" s="65"/>
      <c r="AG139" s="65"/>
      <c r="AH139" s="65"/>
      <c r="AI139" s="65"/>
      <c r="AJ139" s="65"/>
      <c r="AK139" s="65"/>
      <c r="AL139" s="55"/>
      <c r="AM139" s="88">
        <f t="shared" si="27"/>
        <v>1</v>
      </c>
      <c r="AN139" s="89">
        <f t="shared" si="28"/>
        <v>0</v>
      </c>
    </row>
    <row r="140" spans="2:40" x14ac:dyDescent="0.2">
      <c r="B140" s="37">
        <v>123</v>
      </c>
      <c r="C140" s="368"/>
      <c r="D140" s="368"/>
      <c r="E140" s="369"/>
      <c r="F140" s="32" t="s">
        <v>320</v>
      </c>
      <c r="G140" s="23" t="s">
        <v>321</v>
      </c>
      <c r="H140" s="12" t="s">
        <v>90</v>
      </c>
      <c r="I140" s="79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82"/>
      <c r="V140" s="82"/>
      <c r="W140" s="82"/>
      <c r="X140" s="82"/>
      <c r="Y140" s="82"/>
      <c r="Z140" s="65"/>
      <c r="AA140" s="65"/>
      <c r="AB140" s="82"/>
      <c r="AC140" s="82"/>
      <c r="AD140" s="65"/>
      <c r="AE140" s="65"/>
      <c r="AF140" s="65"/>
      <c r="AG140" s="65"/>
      <c r="AH140" s="65"/>
      <c r="AI140" s="65"/>
      <c r="AJ140" s="65"/>
      <c r="AK140" s="65"/>
      <c r="AL140" s="55"/>
      <c r="AM140" s="88">
        <f t="shared" si="27"/>
        <v>1</v>
      </c>
      <c r="AN140" s="89">
        <f t="shared" si="28"/>
        <v>0</v>
      </c>
    </row>
    <row r="141" spans="2:40" x14ac:dyDescent="0.2">
      <c r="B141" s="37">
        <v>124</v>
      </c>
      <c r="C141" s="368"/>
      <c r="D141" s="368"/>
      <c r="E141" s="369"/>
      <c r="F141" s="32" t="s">
        <v>322</v>
      </c>
      <c r="G141" s="23" t="s">
        <v>321</v>
      </c>
      <c r="H141" s="12" t="s">
        <v>324</v>
      </c>
      <c r="I141" s="78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82"/>
      <c r="V141" s="82"/>
      <c r="W141" s="82"/>
      <c r="X141" s="82"/>
      <c r="Y141" s="82"/>
      <c r="Z141" s="65"/>
      <c r="AA141" s="65"/>
      <c r="AB141" s="82"/>
      <c r="AC141" s="82"/>
      <c r="AD141" s="65"/>
      <c r="AE141" s="65"/>
      <c r="AF141" s="65"/>
      <c r="AG141" s="65"/>
      <c r="AH141" s="65"/>
      <c r="AI141" s="65"/>
      <c r="AJ141" s="65"/>
      <c r="AK141" s="65"/>
      <c r="AL141" s="55"/>
      <c r="AM141" s="88">
        <f t="shared" si="27"/>
        <v>1</v>
      </c>
      <c r="AN141" s="89">
        <f t="shared" si="28"/>
        <v>0</v>
      </c>
    </row>
    <row r="142" spans="2:40" x14ac:dyDescent="0.2">
      <c r="B142" s="37">
        <v>125</v>
      </c>
      <c r="C142" s="368"/>
      <c r="D142" s="368"/>
      <c r="E142" s="369"/>
      <c r="F142" s="32" t="s">
        <v>325</v>
      </c>
      <c r="G142" s="23" t="s">
        <v>326</v>
      </c>
      <c r="H142" s="12" t="s">
        <v>324</v>
      </c>
      <c r="I142" s="78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82"/>
      <c r="V142" s="82"/>
      <c r="W142" s="82"/>
      <c r="X142" s="82"/>
      <c r="Y142" s="82"/>
      <c r="Z142" s="65"/>
      <c r="AA142" s="65"/>
      <c r="AB142" s="82"/>
      <c r="AC142" s="82"/>
      <c r="AD142" s="65"/>
      <c r="AE142" s="65"/>
      <c r="AF142" s="65"/>
      <c r="AG142" s="65"/>
      <c r="AH142" s="65"/>
      <c r="AI142" s="65"/>
      <c r="AJ142" s="65"/>
      <c r="AK142" s="65"/>
      <c r="AL142" s="55"/>
      <c r="AM142" s="88">
        <f t="shared" si="27"/>
        <v>1</v>
      </c>
      <c r="AN142" s="89">
        <f t="shared" si="28"/>
        <v>0</v>
      </c>
    </row>
    <row r="143" spans="2:40" x14ac:dyDescent="0.2">
      <c r="B143" s="37">
        <v>126</v>
      </c>
      <c r="C143" s="368"/>
      <c r="D143" s="368"/>
      <c r="E143" s="369"/>
      <c r="F143" s="32" t="s">
        <v>327</v>
      </c>
      <c r="G143" s="23" t="s">
        <v>326</v>
      </c>
      <c r="H143" s="12" t="s">
        <v>324</v>
      </c>
      <c r="I143" s="78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82"/>
      <c r="V143" s="82"/>
      <c r="W143" s="82"/>
      <c r="X143" s="82"/>
      <c r="Y143" s="82"/>
      <c r="Z143" s="65"/>
      <c r="AA143" s="65"/>
      <c r="AB143" s="82"/>
      <c r="AC143" s="82"/>
      <c r="AD143" s="65"/>
      <c r="AE143" s="65"/>
      <c r="AF143" s="65"/>
      <c r="AG143" s="65"/>
      <c r="AH143" s="65"/>
      <c r="AI143" s="65"/>
      <c r="AJ143" s="65"/>
      <c r="AK143" s="65"/>
      <c r="AL143" s="55"/>
      <c r="AM143" s="88">
        <f t="shared" si="27"/>
        <v>1</v>
      </c>
      <c r="AN143" s="89">
        <f t="shared" si="28"/>
        <v>0</v>
      </c>
    </row>
    <row r="144" spans="2:40" x14ac:dyDescent="0.2">
      <c r="B144" s="37">
        <v>127</v>
      </c>
      <c r="C144" s="368"/>
      <c r="D144" s="368"/>
      <c r="E144" s="369"/>
      <c r="F144" s="32" t="s">
        <v>328</v>
      </c>
      <c r="G144" s="23" t="s">
        <v>329</v>
      </c>
      <c r="H144" s="12" t="s">
        <v>324</v>
      </c>
      <c r="I144" s="78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82"/>
      <c r="V144" s="82"/>
      <c r="W144" s="82"/>
      <c r="X144" s="82"/>
      <c r="Y144" s="82"/>
      <c r="Z144" s="65"/>
      <c r="AA144" s="65"/>
      <c r="AB144" s="82"/>
      <c r="AC144" s="82"/>
      <c r="AD144" s="65"/>
      <c r="AE144" s="65"/>
      <c r="AF144" s="65"/>
      <c r="AG144" s="65"/>
      <c r="AH144" s="65"/>
      <c r="AI144" s="65"/>
      <c r="AJ144" s="65"/>
      <c r="AK144" s="65"/>
      <c r="AL144" s="55"/>
      <c r="AM144" s="88">
        <f t="shared" si="27"/>
        <v>1</v>
      </c>
      <c r="AN144" s="89">
        <f t="shared" si="28"/>
        <v>0</v>
      </c>
    </row>
    <row r="145" spans="2:40" x14ac:dyDescent="0.2">
      <c r="B145" s="37">
        <v>128</v>
      </c>
      <c r="C145" s="368"/>
      <c r="D145" s="368"/>
      <c r="E145" s="369"/>
      <c r="F145" s="32" t="s">
        <v>330</v>
      </c>
      <c r="G145" s="23" t="s">
        <v>331</v>
      </c>
      <c r="H145" s="12" t="s">
        <v>267</v>
      </c>
      <c r="I145" s="78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82"/>
      <c r="V145" s="82"/>
      <c r="W145" s="82"/>
      <c r="X145" s="82"/>
      <c r="Y145" s="82"/>
      <c r="Z145" s="65"/>
      <c r="AA145" s="65"/>
      <c r="AB145" s="82"/>
      <c r="AC145" s="82"/>
      <c r="AD145" s="65"/>
      <c r="AE145" s="65"/>
      <c r="AF145" s="65"/>
      <c r="AG145" s="65"/>
      <c r="AH145" s="65"/>
      <c r="AI145" s="65"/>
      <c r="AJ145" s="65"/>
      <c r="AK145" s="65"/>
      <c r="AL145" s="55"/>
      <c r="AM145" s="88">
        <f t="shared" si="27"/>
        <v>1</v>
      </c>
      <c r="AN145" s="89">
        <f t="shared" si="28"/>
        <v>0</v>
      </c>
    </row>
    <row r="146" spans="2:40" x14ac:dyDescent="0.2">
      <c r="B146" s="37">
        <v>129</v>
      </c>
      <c r="C146" s="368"/>
      <c r="D146" s="368"/>
      <c r="E146" s="369"/>
      <c r="F146" s="32" t="s">
        <v>333</v>
      </c>
      <c r="G146" s="23" t="s">
        <v>334</v>
      </c>
      <c r="H146" s="12" t="s">
        <v>90</v>
      </c>
      <c r="I146" s="78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82"/>
      <c r="V146" s="82"/>
      <c r="W146" s="82"/>
      <c r="X146" s="82"/>
      <c r="Y146" s="82"/>
      <c r="Z146" s="55"/>
      <c r="AA146" s="55"/>
      <c r="AB146" s="55"/>
      <c r="AC146" s="65"/>
      <c r="AD146" s="55"/>
      <c r="AE146" s="55"/>
      <c r="AF146" s="55"/>
      <c r="AG146" s="55"/>
      <c r="AH146" s="55"/>
      <c r="AI146" s="55"/>
      <c r="AJ146" s="55"/>
      <c r="AK146" s="55"/>
      <c r="AL146" s="55"/>
      <c r="AM146" s="88">
        <f t="shared" si="27"/>
        <v>1</v>
      </c>
      <c r="AN146" s="89">
        <f t="shared" si="28"/>
        <v>0</v>
      </c>
    </row>
    <row r="147" spans="2:40" ht="13.8" thickBot="1" x14ac:dyDescent="0.25">
      <c r="B147" s="38">
        <v>130</v>
      </c>
      <c r="C147" s="368"/>
      <c r="D147" s="368"/>
      <c r="E147" s="369"/>
      <c r="F147" s="39" t="s">
        <v>335</v>
      </c>
      <c r="G147" s="25" t="s">
        <v>331</v>
      </c>
      <c r="H147" s="16" t="s">
        <v>90</v>
      </c>
      <c r="I147" s="80"/>
      <c r="J147" s="63"/>
      <c r="K147" s="63"/>
      <c r="L147" s="63"/>
      <c r="M147" s="63"/>
      <c r="N147" s="63"/>
      <c r="O147" s="63"/>
      <c r="P147" s="63"/>
      <c r="Q147" s="63"/>
      <c r="R147" s="63"/>
      <c r="S147" s="63"/>
      <c r="T147" s="63"/>
      <c r="U147" s="82"/>
      <c r="V147" s="82"/>
      <c r="W147" s="82"/>
      <c r="X147" s="82"/>
      <c r="Y147" s="82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88">
        <f t="shared" si="27"/>
        <v>1</v>
      </c>
      <c r="AN147" s="89">
        <f t="shared" si="28"/>
        <v>0</v>
      </c>
    </row>
    <row r="148" spans="2:40" ht="13.8" thickBot="1" x14ac:dyDescent="0.25">
      <c r="C148" s="363"/>
      <c r="D148" s="370"/>
      <c r="E148" s="371"/>
      <c r="F148" s="42" t="s">
        <v>339</v>
      </c>
      <c r="G148" s="43"/>
      <c r="H148" s="44">
        <f>COUNTA(H117:H147)</f>
        <v>31</v>
      </c>
      <c r="I148" s="74">
        <f>1-(COUNTIF(I117:I147,"☓"))/31</f>
        <v>1</v>
      </c>
      <c r="J148" s="74">
        <f t="shared" ref="J148:AL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97" t="str">
        <f>IF(AN148=0,"100%",AVERAGE(AM117:AM147))</f>
        <v>100%</v>
      </c>
      <c r="AN148" s="93">
        <f>SUM(AN117:AN147)</f>
        <v>0</v>
      </c>
    </row>
    <row r="149" spans="2:40" ht="30.6" thickBot="1" x14ac:dyDescent="0.25">
      <c r="F149" s="49" t="s">
        <v>340</v>
      </c>
      <c r="G149" s="50"/>
      <c r="H149" s="50"/>
      <c r="I149" s="75">
        <f>AVERAGE(I116,I148)</f>
        <v>1</v>
      </c>
      <c r="J149" s="76">
        <f t="shared" ref="J149:AL149" si="30">AVERAGE(J116,J148)</f>
        <v>1</v>
      </c>
      <c r="K149" s="76">
        <f t="shared" si="30"/>
        <v>1</v>
      </c>
      <c r="L149" s="76">
        <f t="shared" si="30"/>
        <v>1</v>
      </c>
      <c r="M149" s="76">
        <f t="shared" si="30"/>
        <v>1</v>
      </c>
      <c r="N149" s="76">
        <f t="shared" si="30"/>
        <v>1</v>
      </c>
      <c r="O149" s="76">
        <f t="shared" si="30"/>
        <v>1</v>
      </c>
      <c r="P149" s="76">
        <f t="shared" si="30"/>
        <v>1</v>
      </c>
      <c r="Q149" s="76">
        <f t="shared" si="30"/>
        <v>1</v>
      </c>
      <c r="R149" s="76">
        <f t="shared" si="30"/>
        <v>1</v>
      </c>
      <c r="S149" s="76">
        <f t="shared" si="30"/>
        <v>1</v>
      </c>
      <c r="T149" s="76">
        <f t="shared" si="30"/>
        <v>1</v>
      </c>
      <c r="U149" s="76">
        <f t="shared" si="30"/>
        <v>1</v>
      </c>
      <c r="V149" s="76">
        <f t="shared" si="30"/>
        <v>1</v>
      </c>
      <c r="W149" s="76">
        <f t="shared" si="30"/>
        <v>1</v>
      </c>
      <c r="X149" s="76">
        <f t="shared" si="30"/>
        <v>1</v>
      </c>
      <c r="Y149" s="76">
        <f t="shared" si="30"/>
        <v>0.75</v>
      </c>
      <c r="Z149" s="76">
        <f t="shared" si="30"/>
        <v>0.75</v>
      </c>
      <c r="AA149" s="76">
        <f t="shared" si="30"/>
        <v>0.75</v>
      </c>
      <c r="AB149" s="76">
        <f t="shared" si="30"/>
        <v>0.75</v>
      </c>
      <c r="AC149" s="76">
        <f t="shared" si="30"/>
        <v>0.75</v>
      </c>
      <c r="AD149" s="76">
        <f t="shared" si="30"/>
        <v>0.75</v>
      </c>
      <c r="AE149" s="76">
        <f t="shared" si="30"/>
        <v>0.75</v>
      </c>
      <c r="AF149" s="76">
        <f t="shared" si="30"/>
        <v>0.75</v>
      </c>
      <c r="AG149" s="76">
        <f t="shared" si="30"/>
        <v>0.75</v>
      </c>
      <c r="AH149" s="76">
        <f t="shared" si="30"/>
        <v>1</v>
      </c>
      <c r="AI149" s="76">
        <f t="shared" si="30"/>
        <v>1</v>
      </c>
      <c r="AJ149" s="76">
        <f t="shared" si="30"/>
        <v>0.95454545454545459</v>
      </c>
      <c r="AK149" s="76">
        <f t="shared" si="30"/>
        <v>0.95454545454545459</v>
      </c>
      <c r="AL149" s="76">
        <f t="shared" si="30"/>
        <v>0.95454545454545459</v>
      </c>
      <c r="AM149" s="127">
        <f>1-(AN149/3900)</f>
        <v>0.88153846153846149</v>
      </c>
      <c r="AN149" s="128">
        <f>SUM(AN116+AN148)</f>
        <v>462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L2"/>
    <mergeCell ref="AM2:AM4"/>
    <mergeCell ref="AN2:AN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2001" priority="163" stopIfTrue="1" operator="equal">
      <formula>"☓"</formula>
    </cfRule>
    <cfRule type="containsText" dxfId="2000" priority="164" stopIfTrue="1" operator="containsText" text="☓">
      <formula>NOT(ISERROR(SEARCH("☓",H4)))</formula>
    </cfRule>
  </conditionalFormatting>
  <conditionalFormatting sqref="I119:I140">
    <cfRule type="containsText" dxfId="1999" priority="370" stopIfTrue="1" operator="containsText" text="☓">
      <formula>NOT(ISERROR(SEARCH("☓",I119)))</formula>
    </cfRule>
    <cfRule type="cellIs" dxfId="1998" priority="369" stopIfTrue="1" operator="equal">
      <formula>"☓"</formula>
    </cfRule>
  </conditionalFormatting>
  <conditionalFormatting sqref="I24:J34 L24:L34 R24:X34">
    <cfRule type="cellIs" dxfId="1997" priority="298" stopIfTrue="1" operator="greaterThan">
      <formula>0</formula>
    </cfRule>
    <cfRule type="containsText" dxfId="1996" priority="300" stopIfTrue="1" operator="containsText" text="☓">
      <formula>NOT(ISERROR(SEARCH("☓",I24)))</formula>
    </cfRule>
    <cfRule type="cellIs" dxfId="1995" priority="299" stopIfTrue="1" operator="equal">
      <formula>"☓"</formula>
    </cfRule>
    <cfRule type="cellIs" dxfId="1994" priority="294" stopIfTrue="1" operator="greaterThan">
      <formula>0</formula>
    </cfRule>
    <cfRule type="cellIs" dxfId="1993" priority="297" stopIfTrue="1" operator="equal">
      <formula>"☓"</formula>
    </cfRule>
    <cfRule type="containsText" dxfId="1992" priority="296" stopIfTrue="1" operator="containsText" text="☓">
      <formula>NOT(ISERROR(SEARCH("☓",I24)))</formula>
    </cfRule>
    <cfRule type="cellIs" dxfId="1991" priority="295" stopIfTrue="1" operator="equal">
      <formula>"☓"</formula>
    </cfRule>
  </conditionalFormatting>
  <conditionalFormatting sqref="I37:J37 L37 R37:U37">
    <cfRule type="containsText" dxfId="1990" priority="388" stopIfTrue="1" operator="containsText" text="☓">
      <formula>NOT(ISERROR(SEARCH("☓",I37)))</formula>
    </cfRule>
    <cfRule type="cellIs" dxfId="1989" priority="387" stopIfTrue="1" operator="equal">
      <formula>"☓"</formula>
    </cfRule>
  </conditionalFormatting>
  <conditionalFormatting sqref="I53:J58 L53:Q58">
    <cfRule type="containsText" dxfId="1988" priority="288" stopIfTrue="1" operator="containsText" text="☓">
      <formula>NOT(ISERROR(SEARCH("☓",I53)))</formula>
    </cfRule>
    <cfRule type="cellIs" dxfId="1987" priority="287" stopIfTrue="1" operator="equal">
      <formula>"☓"</formula>
    </cfRule>
    <cfRule type="cellIs" dxfId="1986" priority="286" stopIfTrue="1" operator="greaterThan">
      <formula>0</formula>
    </cfRule>
    <cfRule type="cellIs" dxfId="1985" priority="290" stopIfTrue="1" operator="greaterThan">
      <formula>0</formula>
    </cfRule>
    <cfRule type="cellIs" dxfId="1984" priority="289" stopIfTrue="1" operator="equal">
      <formula>"☓"</formula>
    </cfRule>
  </conditionalFormatting>
  <conditionalFormatting sqref="I53:J58 L53:S58">
    <cfRule type="containsText" dxfId="1983" priority="292" stopIfTrue="1" operator="containsText" text="☓">
      <formula>NOT(ISERROR(SEARCH("☓",I53)))</formula>
    </cfRule>
    <cfRule type="cellIs" dxfId="1982" priority="291" stopIfTrue="1" operator="equal">
      <formula>"☓"</formula>
    </cfRule>
  </conditionalFormatting>
  <conditionalFormatting sqref="I95:J112">
    <cfRule type="containsText" dxfId="1981" priority="374" stopIfTrue="1" operator="containsText" text="☓">
      <formula>NOT(ISERROR(SEARCH("☓",I95)))</formula>
    </cfRule>
    <cfRule type="cellIs" dxfId="1980" priority="373" stopIfTrue="1" operator="equal">
      <formula>"☓"</formula>
    </cfRule>
  </conditionalFormatting>
  <conditionalFormatting sqref="I12:Q12 I13:J22 L13:L22">
    <cfRule type="containsText" dxfId="1979" priority="304" stopIfTrue="1" operator="containsText" text="☓">
      <formula>NOT(ISERROR(SEARCH("☓",I12)))</formula>
    </cfRule>
    <cfRule type="cellIs" dxfId="1978" priority="305" stopIfTrue="1" operator="equal">
      <formula>"☓"</formula>
    </cfRule>
    <cfRule type="cellIs" dxfId="1977" priority="303" stopIfTrue="1" operator="equal">
      <formula>"☓"</formula>
    </cfRule>
    <cfRule type="cellIs" dxfId="1976" priority="302" stopIfTrue="1" operator="greaterThan">
      <formula>0</formula>
    </cfRule>
    <cfRule type="containsText" dxfId="1975" priority="308" stopIfTrue="1" operator="containsText" text="☓">
      <formula>NOT(ISERROR(SEARCH("☓",I12)))</formula>
    </cfRule>
    <cfRule type="cellIs" dxfId="1974" priority="307" stopIfTrue="1" operator="equal">
      <formula>"☓"</formula>
    </cfRule>
    <cfRule type="cellIs" dxfId="1973" priority="306" stopIfTrue="1" operator="greaterThan">
      <formula>0</formula>
    </cfRule>
  </conditionalFormatting>
  <conditionalFormatting sqref="I12:Q22">
    <cfRule type="cellIs" dxfId="1972" priority="29" stopIfTrue="1" operator="equal">
      <formula>"☓"</formula>
    </cfRule>
  </conditionalFormatting>
  <conditionalFormatting sqref="I53:Q58">
    <cfRule type="cellIs" dxfId="1971" priority="123" stopIfTrue="1" operator="equal">
      <formula>"☓"</formula>
    </cfRule>
  </conditionalFormatting>
  <conditionalFormatting sqref="I5:X10">
    <cfRule type="cellIs" dxfId="1970" priority="283" stopIfTrue="1" operator="equal">
      <formula>"☓"</formula>
    </cfRule>
    <cfRule type="containsText" dxfId="1969" priority="284" stopIfTrue="1" operator="containsText" text="☓">
      <formula>NOT(ISERROR(SEARCH("☓",I5)))</formula>
    </cfRule>
  </conditionalFormatting>
  <conditionalFormatting sqref="I24:AG34">
    <cfRule type="cellIs" dxfId="1968" priority="11" stopIfTrue="1" operator="equal">
      <formula>"☓"</formula>
    </cfRule>
  </conditionalFormatting>
  <conditionalFormatting sqref="J60:S60">
    <cfRule type="cellIs" dxfId="1967" priority="121" stopIfTrue="1" operator="equal">
      <formula>"☓"</formula>
    </cfRule>
    <cfRule type="containsText" dxfId="1966" priority="122" stopIfTrue="1" operator="containsText" text="☓">
      <formula>NOT(ISERROR(SEARCH("☓",J60)))</formula>
    </cfRule>
  </conditionalFormatting>
  <conditionalFormatting sqref="K13:K22">
    <cfRule type="containsText" dxfId="1965" priority="130" stopIfTrue="1" operator="containsText" text="☓">
      <formula>NOT(ISERROR(SEARCH("☓",K13)))</formula>
    </cfRule>
  </conditionalFormatting>
  <conditionalFormatting sqref="K24:K30">
    <cfRule type="containsText" dxfId="1964" priority="142" stopIfTrue="1" operator="containsText" text="☓">
      <formula>NOT(ISERROR(SEARCH("☓",K24)))</formula>
    </cfRule>
  </conditionalFormatting>
  <conditionalFormatting sqref="K31">
    <cfRule type="cellIs" dxfId="1963" priority="159" stopIfTrue="1" operator="equal">
      <formula>"☓"</formula>
    </cfRule>
    <cfRule type="cellIs" dxfId="1962" priority="160" stopIfTrue="1" operator="greaterThan">
      <formula>0</formula>
    </cfRule>
    <cfRule type="cellIs" dxfId="1961" priority="161" stopIfTrue="1" operator="equal">
      <formula>"☓"</formula>
    </cfRule>
    <cfRule type="containsText" dxfId="1960" priority="158" stopIfTrue="1" operator="containsText" text="☓">
      <formula>NOT(ISERROR(SEARCH("☓",K31)))</formula>
    </cfRule>
    <cfRule type="containsText" dxfId="1959" priority="162" stopIfTrue="1" operator="containsText" text="☓">
      <formula>NOT(ISERROR(SEARCH("☓",K31)))</formula>
    </cfRule>
    <cfRule type="cellIs" dxfId="1958" priority="156" stopIfTrue="1" operator="greaterThan">
      <formula>0</formula>
    </cfRule>
    <cfRule type="cellIs" dxfId="1957" priority="157" stopIfTrue="1" operator="equal">
      <formula>"☓"</formula>
    </cfRule>
  </conditionalFormatting>
  <conditionalFormatting sqref="K32:K34">
    <cfRule type="containsText" dxfId="1956" priority="146" stopIfTrue="1" operator="containsText" text="☓">
      <formula>NOT(ISERROR(SEARCH("☓",K32)))</formula>
    </cfRule>
  </conditionalFormatting>
  <conditionalFormatting sqref="K36:K39">
    <cfRule type="containsText" dxfId="1955" priority="128" stopIfTrue="1" operator="containsText" text="☓">
      <formula>NOT(ISERROR(SEARCH("☓",K36)))</formula>
    </cfRule>
    <cfRule type="cellIs" dxfId="1954" priority="127" stopIfTrue="1" operator="equal">
      <formula>"☓"</formula>
    </cfRule>
  </conditionalFormatting>
  <conditionalFormatting sqref="K41:K49">
    <cfRule type="cellIs" dxfId="1953" priority="125" stopIfTrue="1" operator="equal">
      <formula>"☓"</formula>
    </cfRule>
    <cfRule type="containsText" dxfId="1952" priority="126" stopIfTrue="1" operator="containsText" text="☓">
      <formula>NOT(ISERROR(SEARCH("☓",K41)))</formula>
    </cfRule>
  </conditionalFormatting>
  <conditionalFormatting sqref="K53:K58">
    <cfRule type="containsText" dxfId="1951" priority="124" stopIfTrue="1" operator="containsText" text="☓">
      <formula>NOT(ISERROR(SEARCH("☓",K53)))</formula>
    </cfRule>
  </conditionalFormatting>
  <conditionalFormatting sqref="K63:K69">
    <cfRule type="cellIs" dxfId="1950" priority="119" stopIfTrue="1" operator="equal">
      <formula>"☓"</formula>
    </cfRule>
    <cfRule type="containsText" dxfId="1949" priority="120" stopIfTrue="1" operator="containsText" text="☓">
      <formula>NOT(ISERROR(SEARCH("☓",K63)))</formula>
    </cfRule>
  </conditionalFormatting>
  <conditionalFormatting sqref="K71:K72">
    <cfRule type="cellIs" dxfId="1948" priority="117" stopIfTrue="1" operator="equal">
      <formula>"☓"</formula>
    </cfRule>
    <cfRule type="containsText" dxfId="1947" priority="118" stopIfTrue="1" operator="containsText" text="☓">
      <formula>NOT(ISERROR(SEARCH("☓",K71)))</formula>
    </cfRule>
  </conditionalFormatting>
  <conditionalFormatting sqref="K74:K75">
    <cfRule type="cellIs" dxfId="1946" priority="115" stopIfTrue="1" operator="equal">
      <formula>"☓"</formula>
    </cfRule>
    <cfRule type="containsText" dxfId="1945" priority="116" stopIfTrue="1" operator="containsText" text="☓">
      <formula>NOT(ISERROR(SEARCH("☓",K74)))</formula>
    </cfRule>
  </conditionalFormatting>
  <conditionalFormatting sqref="K77">
    <cfRule type="cellIs" dxfId="1944" priority="113" stopIfTrue="1" operator="equal">
      <formula>"☓"</formula>
    </cfRule>
    <cfRule type="containsText" dxfId="1943" priority="114" stopIfTrue="1" operator="containsText" text="☓">
      <formula>NOT(ISERROR(SEARCH("☓",K77)))</formula>
    </cfRule>
  </conditionalFormatting>
  <conditionalFormatting sqref="K79:K92">
    <cfRule type="cellIs" dxfId="1942" priority="109" stopIfTrue="1" operator="equal">
      <formula>"☓"</formula>
    </cfRule>
    <cfRule type="containsText" dxfId="1941" priority="110" stopIfTrue="1" operator="containsText" text="☓">
      <formula>NOT(ISERROR(SEARCH("☓",K79)))</formula>
    </cfRule>
  </conditionalFormatting>
  <conditionalFormatting sqref="K94:K113">
    <cfRule type="cellIs" dxfId="1940" priority="107" stopIfTrue="1" operator="equal">
      <formula>"☓"</formula>
    </cfRule>
    <cfRule type="containsText" dxfId="1939" priority="108" stopIfTrue="1" operator="containsText" text="☓">
      <formula>NOT(ISERROR(SEARCH("☓",K94)))</formula>
    </cfRule>
  </conditionalFormatting>
  <conditionalFormatting sqref="L74 P74:W74 Y74:AC74 AI74:AJ74">
    <cfRule type="containsText" dxfId="1938" priority="378" stopIfTrue="1" operator="containsText" text="☓">
      <formula>NOT(ISERROR(SEARCH("☓",L74)))</formula>
    </cfRule>
    <cfRule type="cellIs" dxfId="1937" priority="377" stopIfTrue="1" operator="equal">
      <formula>"☓"</formula>
    </cfRule>
  </conditionalFormatting>
  <conditionalFormatting sqref="L94:L114">
    <cfRule type="cellIs" dxfId="1936" priority="309" stopIfTrue="1" operator="equal">
      <formula>"☓"</formula>
    </cfRule>
    <cfRule type="containsText" dxfId="1935" priority="310" stopIfTrue="1" operator="containsText" text="☓">
      <formula>NOT(ISERROR(SEARCH("☓",L94)))</formula>
    </cfRule>
  </conditionalFormatting>
  <conditionalFormatting sqref="L64:N69 P64:S69">
    <cfRule type="containsText" dxfId="1934" priority="382" stopIfTrue="1" operator="containsText" text="☓">
      <formula>NOT(ISERROR(SEARCH("☓",L64)))</formula>
    </cfRule>
    <cfRule type="cellIs" dxfId="1933" priority="381" stopIfTrue="1" operator="equal">
      <formula>"☓"</formula>
    </cfRule>
  </conditionalFormatting>
  <conditionalFormatting sqref="M31">
    <cfRule type="cellIs" dxfId="1932" priority="91" stopIfTrue="1" operator="equal">
      <formula>"☓"</formula>
    </cfRule>
    <cfRule type="cellIs" dxfId="1931" priority="93" stopIfTrue="1" operator="equal">
      <formula>"☓"</formula>
    </cfRule>
    <cfRule type="containsText" dxfId="1930" priority="94" stopIfTrue="1" operator="containsText" text="☓">
      <formula>NOT(ISERROR(SEARCH("☓",M31)))</formula>
    </cfRule>
    <cfRule type="cellIs" dxfId="1929" priority="92" stopIfTrue="1" operator="greaterThan">
      <formula>0</formula>
    </cfRule>
  </conditionalFormatting>
  <conditionalFormatting sqref="M74:O75">
    <cfRule type="cellIs" dxfId="1928" priority="313" stopIfTrue="1" operator="equal">
      <formula>"☓"</formula>
    </cfRule>
    <cfRule type="containsText" dxfId="1927" priority="314" stopIfTrue="1" operator="containsText" text="☓">
      <formula>NOT(ISERROR(SEARCH("☓",M74)))</formula>
    </cfRule>
  </conditionalFormatting>
  <conditionalFormatting sqref="M13:Q22">
    <cfRule type="containsText" dxfId="1926" priority="30" stopIfTrue="1" operator="containsText" text="☓">
      <formula>NOT(ISERROR(SEARCH("☓",M13)))</formula>
    </cfRule>
  </conditionalFormatting>
  <conditionalFormatting sqref="M24:Q30">
    <cfRule type="containsText" dxfId="1925" priority="28" stopIfTrue="1" operator="containsText" text="☓">
      <formula>NOT(ISERROR(SEARCH("☓",M24)))</formula>
    </cfRule>
  </conditionalFormatting>
  <conditionalFormatting sqref="M31:Q31">
    <cfRule type="containsText" dxfId="1924" priority="56" stopIfTrue="1" operator="containsText" text="☓">
      <formula>NOT(ISERROR(SEARCH("☓",M31)))</formula>
    </cfRule>
    <cfRule type="cellIs" dxfId="1923" priority="55" stopIfTrue="1" operator="equal">
      <formula>"☓"</formula>
    </cfRule>
    <cfRule type="cellIs" dxfId="1922" priority="54" stopIfTrue="1" operator="greaterThan">
      <formula>0</formula>
    </cfRule>
  </conditionalFormatting>
  <conditionalFormatting sqref="M32:Q34">
    <cfRule type="containsText" dxfId="1921" priority="26" stopIfTrue="1" operator="containsText" text="☓">
      <formula>NOT(ISERROR(SEARCH("☓",M32)))</formula>
    </cfRule>
  </conditionalFormatting>
  <conditionalFormatting sqref="M36:Q39">
    <cfRule type="cellIs" dxfId="1920" priority="23" stopIfTrue="1" operator="equal">
      <formula>"☓"</formula>
    </cfRule>
    <cfRule type="containsText" dxfId="1919" priority="24" stopIfTrue="1" operator="containsText" text="☓">
      <formula>NOT(ISERROR(SEARCH("☓",M36)))</formula>
    </cfRule>
  </conditionalFormatting>
  <conditionalFormatting sqref="M77:W92">
    <cfRule type="cellIs" dxfId="1918" priority="191" stopIfTrue="1" operator="equal">
      <formula>"☓"</formula>
    </cfRule>
    <cfRule type="cellIs" dxfId="1917" priority="189" stopIfTrue="1" operator="equal">
      <formula>"☓"</formula>
    </cfRule>
    <cfRule type="cellIs" dxfId="1916" priority="190" stopIfTrue="1" operator="greaterThan">
      <formula>0</formula>
    </cfRule>
    <cfRule type="containsText" dxfId="1915" priority="192" stopIfTrue="1" operator="containsText" text="☓">
      <formula>NOT(ISERROR(SEARCH("☓",M77)))</formula>
    </cfRule>
    <cfRule type="cellIs" dxfId="1914" priority="193" stopIfTrue="1" operator="equal">
      <formula>"☓"</formula>
    </cfRule>
    <cfRule type="cellIs" dxfId="1913" priority="194" stopIfTrue="1" operator="greaterThan">
      <formula>0</formula>
    </cfRule>
  </conditionalFormatting>
  <conditionalFormatting sqref="M41:X49">
    <cfRule type="containsText" dxfId="1912" priority="22" stopIfTrue="1" operator="containsText" text="☓">
      <formula>NOT(ISERROR(SEARCH("☓",M41)))</formula>
    </cfRule>
    <cfRule type="cellIs" dxfId="1911" priority="21" stopIfTrue="1" operator="equal">
      <formula>"☓"</formula>
    </cfRule>
  </conditionalFormatting>
  <conditionalFormatting sqref="M77:AE92">
    <cfRule type="cellIs" dxfId="1910" priority="195" stopIfTrue="1" operator="equal">
      <formula>"☓"</formula>
    </cfRule>
    <cfRule type="containsText" dxfId="1909" priority="196" stopIfTrue="1" operator="containsText" text="☓">
      <formula>NOT(ISERROR(SEARCH("☓",M77)))</formula>
    </cfRule>
  </conditionalFormatting>
  <conditionalFormatting sqref="N31:Q31">
    <cfRule type="cellIs" dxfId="1908" priority="53" stopIfTrue="1" operator="equal">
      <formula>"☓"</formula>
    </cfRule>
    <cfRule type="cellIs" dxfId="1907" priority="51" stopIfTrue="1" operator="equal">
      <formula>"☓"</formula>
    </cfRule>
    <cfRule type="containsText" dxfId="1906" priority="52" stopIfTrue="1" operator="containsText" text="☓">
      <formula>NOT(ISERROR(SEARCH("☓",N31)))</formula>
    </cfRule>
    <cfRule type="cellIs" dxfId="1905" priority="50" stopIfTrue="1" operator="greaterThan">
      <formula>0</formula>
    </cfRule>
  </conditionalFormatting>
  <conditionalFormatting sqref="N72:V72">
    <cfRule type="containsText" dxfId="1904" priority="380" stopIfTrue="1" operator="containsText" text="☓">
      <formula>NOT(ISERROR(SEARCH("☓",N72)))</formula>
    </cfRule>
    <cfRule type="cellIs" dxfId="1903" priority="379" stopIfTrue="1" operator="equal">
      <formula>"☓"</formula>
    </cfRule>
  </conditionalFormatting>
  <conditionalFormatting sqref="N50:X51">
    <cfRule type="containsText" dxfId="1902" priority="326" stopIfTrue="1" operator="containsText" text="☓">
      <formula>NOT(ISERROR(SEARCH("☓",N50)))</formula>
    </cfRule>
    <cfRule type="cellIs" dxfId="1901" priority="325" stopIfTrue="1" operator="equal">
      <formula>"☓"</formula>
    </cfRule>
  </conditionalFormatting>
  <conditionalFormatting sqref="O63:O69">
    <cfRule type="cellIs" dxfId="1900" priority="317" stopIfTrue="1" operator="equal">
      <formula>"☓"</formula>
    </cfRule>
    <cfRule type="containsText" dxfId="1899" priority="318" stopIfTrue="1" operator="containsText" text="☓">
      <formula>NOT(ISERROR(SEARCH("☓",O63)))</formula>
    </cfRule>
  </conditionalFormatting>
  <conditionalFormatting sqref="O5:P10">
    <cfRule type="cellIs" dxfId="1898" priority="282" stopIfTrue="1" operator="greaterThan">
      <formula>0</formula>
    </cfRule>
    <cfRule type="cellIs" dxfId="1897" priority="281" stopIfTrue="1" operator="equal">
      <formula>"☓"</formula>
    </cfRule>
    <cfRule type="containsText" dxfId="1896" priority="280" stopIfTrue="1" operator="containsText" text="☓">
      <formula>NOT(ISERROR(SEARCH("☓",O5)))</formula>
    </cfRule>
    <cfRule type="cellIs" dxfId="1895" priority="277" stopIfTrue="1" operator="equal">
      <formula>"☓"</formula>
    </cfRule>
    <cfRule type="cellIs" dxfId="1894" priority="279" stopIfTrue="1" operator="equal">
      <formula>"☓"</formula>
    </cfRule>
    <cfRule type="cellIs" dxfId="1893" priority="278" stopIfTrue="1" operator="greaterThan">
      <formula>0</formula>
    </cfRule>
  </conditionalFormatting>
  <conditionalFormatting sqref="R12:T21">
    <cfRule type="containsText" dxfId="1892" priority="364" stopIfTrue="1" operator="containsText" text="☓">
      <formula>NOT(ISERROR(SEARCH("☓",R12)))</formula>
    </cfRule>
    <cfRule type="cellIs" dxfId="1891" priority="363" stopIfTrue="1" operator="equal">
      <formula>"☓"</formula>
    </cfRule>
  </conditionalFormatting>
  <conditionalFormatting sqref="T54:X55 AH54:AL55">
    <cfRule type="cellIs" dxfId="1890" priority="385" stopIfTrue="1" operator="equal">
      <formula>"☓"</formula>
    </cfRule>
    <cfRule type="containsText" dxfId="1889" priority="386" stopIfTrue="1" operator="containsText" text="☓">
      <formula>NOT(ISERROR(SEARCH("☓",T54)))</formula>
    </cfRule>
  </conditionalFormatting>
  <conditionalFormatting sqref="T60:X60 T61:AF61">
    <cfRule type="containsText" dxfId="1888" priority="228" stopIfTrue="1" operator="containsText" text="☓">
      <formula>NOT(ISERROR(SEARCH("☓",T60)))</formula>
    </cfRule>
    <cfRule type="cellIs" dxfId="1887" priority="227" stopIfTrue="1" operator="equal">
      <formula>"☓"</formula>
    </cfRule>
  </conditionalFormatting>
  <conditionalFormatting sqref="T63:X69">
    <cfRule type="cellIs" dxfId="1886" priority="219" stopIfTrue="1" operator="equal">
      <formula>"☓"</formula>
    </cfRule>
    <cfRule type="containsText" dxfId="1885" priority="220" stopIfTrue="1" operator="containsText" text="☓">
      <formula>NOT(ISERROR(SEARCH("☓",T63)))</formula>
    </cfRule>
  </conditionalFormatting>
  <conditionalFormatting sqref="U12:V22">
    <cfRule type="containsText" dxfId="1884" priority="332" stopIfTrue="1" operator="containsText" text="☓">
      <formula>NOT(ISERROR(SEARCH("☓",U12)))</formula>
    </cfRule>
    <cfRule type="cellIs" dxfId="1883" priority="331" stopIfTrue="1" operator="equal">
      <formula>"☓"</formula>
    </cfRule>
  </conditionalFormatting>
  <conditionalFormatting sqref="U63:X69">
    <cfRule type="containsText" dxfId="1882" priority="216" stopIfTrue="1" operator="containsText" text="☓">
      <formula>NOT(ISERROR(SEARCH("☓",U63)))</formula>
    </cfRule>
    <cfRule type="cellIs" dxfId="1881" priority="215" stopIfTrue="1" operator="equal">
      <formula>"☓"</formula>
    </cfRule>
    <cfRule type="cellIs" dxfId="1880" priority="214" stopIfTrue="1" operator="greaterThan">
      <formula>0</formula>
    </cfRule>
    <cfRule type="cellIs" dxfId="1879" priority="213" stopIfTrue="1" operator="equal">
      <formula>"☓"</formula>
    </cfRule>
    <cfRule type="cellIs" dxfId="1878" priority="217" stopIfTrue="1" operator="equal">
      <formula>"☓"</formula>
    </cfRule>
    <cfRule type="cellIs" dxfId="1877" priority="218" stopIfTrue="1" operator="greaterThan">
      <formula>0</formula>
    </cfRule>
  </conditionalFormatting>
  <conditionalFormatting sqref="U117:Y147">
    <cfRule type="cellIs" dxfId="1876" priority="173" stopIfTrue="1" operator="equal">
      <formula>"☓"</formula>
    </cfRule>
    <cfRule type="containsText" dxfId="1875" priority="180" stopIfTrue="1" operator="containsText" text="☓">
      <formula>NOT(ISERROR(SEARCH("☓",U117)))</formula>
    </cfRule>
    <cfRule type="cellIs" dxfId="1874" priority="179" stopIfTrue="1" operator="equal">
      <formula>"☓"</formula>
    </cfRule>
    <cfRule type="cellIs" dxfId="1873" priority="178" stopIfTrue="1" operator="greaterThan">
      <formula>0</formula>
    </cfRule>
    <cfRule type="cellIs" dxfId="1872" priority="177" stopIfTrue="1" operator="equal">
      <formula>"☓"</formula>
    </cfRule>
    <cfRule type="cellIs" dxfId="1871" priority="175" stopIfTrue="1" operator="equal">
      <formula>"☓"</formula>
    </cfRule>
    <cfRule type="cellIs" dxfId="1870" priority="174" stopIfTrue="1" operator="greaterThan">
      <formula>0</formula>
    </cfRule>
    <cfRule type="containsText" dxfId="1869" priority="176" stopIfTrue="1" operator="containsText" text="☓">
      <formula>NOT(ISERROR(SEARCH("☓",U117)))</formula>
    </cfRule>
  </conditionalFormatting>
  <conditionalFormatting sqref="V60:X60 V61:Y61">
    <cfRule type="containsText" dxfId="1868" priority="224" stopIfTrue="1" operator="containsText" text="☓">
      <formula>NOT(ISERROR(SEARCH("☓",V60)))</formula>
    </cfRule>
    <cfRule type="cellIs" dxfId="1867" priority="223" stopIfTrue="1" operator="equal">
      <formula>"☓"</formula>
    </cfRule>
    <cfRule type="cellIs" dxfId="1866" priority="226" stopIfTrue="1" operator="greaterThan">
      <formula>0</formula>
    </cfRule>
    <cfRule type="cellIs" dxfId="1865" priority="225" stopIfTrue="1" operator="equal">
      <formula>"☓"</formula>
    </cfRule>
  </conditionalFormatting>
  <conditionalFormatting sqref="V61:Y61 V60:X60">
    <cfRule type="cellIs" dxfId="1864" priority="222" stopIfTrue="1" operator="greaterThan">
      <formula>0</formula>
    </cfRule>
  </conditionalFormatting>
  <conditionalFormatting sqref="V61:Y61">
    <cfRule type="cellIs" dxfId="1863" priority="221" stopIfTrue="1" operator="equal">
      <formula>"☓"</formula>
    </cfRule>
  </conditionalFormatting>
  <conditionalFormatting sqref="V36:AG39">
    <cfRule type="containsText" dxfId="1862" priority="10" stopIfTrue="1" operator="containsText" text="☓">
      <formula>NOT(ISERROR(SEARCH("☓",V36)))</formula>
    </cfRule>
  </conditionalFormatting>
  <conditionalFormatting sqref="V36:AH39">
    <cfRule type="cellIs" dxfId="1861" priority="9" stopIfTrue="1" operator="equal">
      <formula>"☓"</formula>
    </cfRule>
  </conditionalFormatting>
  <conditionalFormatting sqref="V60:AL60">
    <cfRule type="cellIs" dxfId="1860" priority="3" stopIfTrue="1" operator="equal">
      <formula>"☓"</formula>
    </cfRule>
  </conditionalFormatting>
  <conditionalFormatting sqref="W12:X21">
    <cfRule type="cellIs" dxfId="1859" priority="357" stopIfTrue="1" operator="equal">
      <formula>"☓"</formula>
    </cfRule>
    <cfRule type="containsText" dxfId="1858" priority="358" stopIfTrue="1" operator="containsText" text="☓">
      <formula>NOT(ISERROR(SEARCH("☓",W12)))</formula>
    </cfRule>
  </conditionalFormatting>
  <conditionalFormatting sqref="X74:X75">
    <cfRule type="containsText" dxfId="1857" priority="340" stopIfTrue="1" operator="containsText" text="☓">
      <formula>NOT(ISERROR(SEARCH("☓",X74)))</formula>
    </cfRule>
    <cfRule type="cellIs" dxfId="1856" priority="339" stopIfTrue="1" operator="equal">
      <formula>"☓"</formula>
    </cfRule>
  </conditionalFormatting>
  <conditionalFormatting sqref="Y63 Y68:Y69">
    <cfRule type="containsText" dxfId="1855" priority="342" stopIfTrue="1" operator="containsText" text="☓">
      <formula>NOT(ISERROR(SEARCH("☓",Y63)))</formula>
    </cfRule>
    <cfRule type="cellIs" dxfId="1854" priority="341" stopIfTrue="1" operator="equal">
      <formula>"☓"</formula>
    </cfRule>
  </conditionalFormatting>
  <conditionalFormatting sqref="Y12:AG22">
    <cfRule type="containsText" dxfId="1853" priority="14" stopIfTrue="1" operator="containsText" text="☓">
      <formula>NOT(ISERROR(SEARCH("☓",Y12)))</formula>
    </cfRule>
    <cfRule type="cellIs" dxfId="1852" priority="13" stopIfTrue="1" operator="equal">
      <formula>"☓"</formula>
    </cfRule>
  </conditionalFormatting>
  <conditionalFormatting sqref="Y24:AG34">
    <cfRule type="containsText" dxfId="1851" priority="12" stopIfTrue="1" operator="containsText" text="☓">
      <formula>NOT(ISERROR(SEARCH("☓",Y24)))</formula>
    </cfRule>
  </conditionalFormatting>
  <conditionalFormatting sqref="Y41:AG51">
    <cfRule type="containsText" dxfId="1850" priority="8" stopIfTrue="1" operator="containsText" text="☓">
      <formula>NOT(ISERROR(SEARCH("☓",Y41)))</formula>
    </cfRule>
    <cfRule type="cellIs" dxfId="1849" priority="7" stopIfTrue="1" operator="equal">
      <formula>"☓"</formula>
    </cfRule>
  </conditionalFormatting>
  <conditionalFormatting sqref="Y53:AG58">
    <cfRule type="containsText" dxfId="1848" priority="6" stopIfTrue="1" operator="containsText" text="☓">
      <formula>NOT(ISERROR(SEARCH("☓",Y53)))</formula>
    </cfRule>
    <cfRule type="cellIs" dxfId="1847" priority="5" stopIfTrue="1" operator="equal">
      <formula>"☓"</formula>
    </cfRule>
  </conditionalFormatting>
  <conditionalFormatting sqref="Y64:AG67">
    <cfRule type="cellIs" dxfId="1846" priority="231" stopIfTrue="1" operator="equal">
      <formula>"☓"</formula>
    </cfRule>
    <cfRule type="cellIs" dxfId="1845" priority="230" stopIfTrue="1" operator="greaterThan">
      <formula>0</formula>
    </cfRule>
    <cfRule type="cellIs" dxfId="1844" priority="229" stopIfTrue="1" operator="equal">
      <formula>"☓"</formula>
    </cfRule>
    <cfRule type="containsText" dxfId="1843" priority="236" stopIfTrue="1" operator="containsText" text="☓">
      <formula>NOT(ISERROR(SEARCH("☓",Y64)))</formula>
    </cfRule>
    <cfRule type="cellIs" dxfId="1842" priority="235" stopIfTrue="1" operator="equal">
      <formula>"☓"</formula>
    </cfRule>
    <cfRule type="cellIs" dxfId="1841" priority="234" stopIfTrue="1" operator="greaterThan">
      <formula>0</formula>
    </cfRule>
    <cfRule type="cellIs" dxfId="1840" priority="233" stopIfTrue="1" operator="equal">
      <formula>"☓"</formula>
    </cfRule>
    <cfRule type="containsText" dxfId="1839" priority="232" stopIfTrue="1" operator="containsText" text="☓">
      <formula>NOT(ISERROR(SEARCH("☓",Y64)))</formula>
    </cfRule>
  </conditionalFormatting>
  <conditionalFormatting sqref="Y5:AL10">
    <cfRule type="containsText" dxfId="1838" priority="16" stopIfTrue="1" operator="containsText" text="☓">
      <formula>NOT(ISERROR(SEARCH("☓",Y5)))</formula>
    </cfRule>
    <cfRule type="cellIs" dxfId="1837" priority="15" stopIfTrue="1" operator="equal">
      <formula>"☓"</formula>
    </cfRule>
  </conditionalFormatting>
  <conditionalFormatting sqref="Y60:AL60">
    <cfRule type="containsText" dxfId="1836" priority="4" stopIfTrue="1" operator="containsText" text="☓">
      <formula>NOT(ISERROR(SEARCH("☓",Y60)))</formula>
    </cfRule>
  </conditionalFormatting>
  <conditionalFormatting sqref="Z119:AA145 AD119:AK145">
    <cfRule type="containsText" dxfId="1835" priority="372" stopIfTrue="1" operator="containsText" text="☓">
      <formula>NOT(ISERROR(SEARCH("☓",Z119)))</formula>
    </cfRule>
    <cfRule type="cellIs" dxfId="1834" priority="371" stopIfTrue="1" operator="equal">
      <formula>"☓"</formula>
    </cfRule>
  </conditionalFormatting>
  <conditionalFormatting sqref="AA71:AK72">
    <cfRule type="cellIs" dxfId="1833" priority="211" stopIfTrue="1" operator="equal">
      <formula>"☓"</formula>
    </cfRule>
    <cfRule type="containsText" dxfId="1832" priority="212" stopIfTrue="1" operator="containsText" text="☓">
      <formula>NOT(ISERROR(SEARCH("☓",AA71)))</formula>
    </cfRule>
  </conditionalFormatting>
  <conditionalFormatting sqref="AB118:AC145">
    <cfRule type="cellIs" dxfId="1831" priority="167" stopIfTrue="1" operator="equal">
      <formula>"☓"</formula>
    </cfRule>
    <cfRule type="containsText" dxfId="1830" priority="172" stopIfTrue="1" operator="containsText" text="☓">
      <formula>NOT(ISERROR(SEARCH("☓",AB118)))</formula>
    </cfRule>
    <cfRule type="cellIs" dxfId="1829" priority="171" stopIfTrue="1" operator="equal">
      <formula>"☓"</formula>
    </cfRule>
    <cfRule type="cellIs" dxfId="1828" priority="170" stopIfTrue="1" operator="greaterThan">
      <formula>0</formula>
    </cfRule>
    <cfRule type="cellIs" dxfId="1827" priority="169" stopIfTrue="1" operator="equal">
      <formula>"☓"</formula>
    </cfRule>
    <cfRule type="containsText" dxfId="1826" priority="168" stopIfTrue="1" operator="containsText" text="☓">
      <formula>NOT(ISERROR(SEARCH("☓",AB118)))</formula>
    </cfRule>
    <cfRule type="cellIs" dxfId="1825" priority="166" stopIfTrue="1" operator="greaterThan">
      <formula>0</formula>
    </cfRule>
    <cfRule type="cellIs" dxfId="1824" priority="165" stopIfTrue="1" operator="equal">
      <formula>"☓"</formula>
    </cfRule>
  </conditionalFormatting>
  <conditionalFormatting sqref="AB63:AE63 AB68:AE68">
    <cfRule type="cellIs" dxfId="1823" priority="245" stopIfTrue="1" operator="equal">
      <formula>"☓"</formula>
    </cfRule>
    <cfRule type="cellIs" dxfId="1822" priority="247" stopIfTrue="1" operator="equal">
      <formula>"☓"</formula>
    </cfRule>
    <cfRule type="cellIs" dxfId="1821" priority="249" stopIfTrue="1" operator="equal">
      <formula>"☓"</formula>
    </cfRule>
    <cfRule type="cellIs" dxfId="1820" priority="250" stopIfTrue="1" operator="greaterThan">
      <formula>0</formula>
    </cfRule>
    <cfRule type="cellIs" dxfId="1819" priority="251" stopIfTrue="1" operator="equal">
      <formula>"☓"</formula>
    </cfRule>
    <cfRule type="containsText" dxfId="1818" priority="252" stopIfTrue="1" operator="containsText" text="☓">
      <formula>NOT(ISERROR(SEARCH("☓",AB63)))</formula>
    </cfRule>
    <cfRule type="cellIs" dxfId="1817" priority="246" stopIfTrue="1" operator="greaterThan">
      <formula>0</formula>
    </cfRule>
    <cfRule type="containsText" dxfId="1816" priority="248" stopIfTrue="1" operator="containsText" text="☓">
      <formula>NOT(ISERROR(SEARCH("☓",AB63)))</formula>
    </cfRule>
  </conditionalFormatting>
  <conditionalFormatting sqref="AC94:AC114">
    <cfRule type="containsText" dxfId="1815" priority="184" stopIfTrue="1" operator="containsText" text="☓">
      <formula>NOT(ISERROR(SEARCH("☓",AC94)))</formula>
    </cfRule>
    <cfRule type="containsText" dxfId="1814" priority="188" stopIfTrue="1" operator="containsText" text="☓">
      <formula>NOT(ISERROR(SEARCH("☓",AC94)))</formula>
    </cfRule>
    <cfRule type="cellIs" dxfId="1813" priority="187" stopIfTrue="1" operator="equal">
      <formula>"☓"</formula>
    </cfRule>
    <cfRule type="cellIs" dxfId="1812" priority="186" stopIfTrue="1" operator="greaterThan">
      <formula>0</formula>
    </cfRule>
    <cfRule type="cellIs" dxfId="1811" priority="183" stopIfTrue="1" operator="equal">
      <formula>"☓"</formula>
    </cfRule>
    <cfRule type="cellIs" dxfId="1810" priority="182" stopIfTrue="1" operator="greaterThan">
      <formula>0</formula>
    </cfRule>
    <cfRule type="cellIs" dxfId="1809" priority="181" stopIfTrue="1" operator="equal">
      <formula>"☓"</formula>
    </cfRule>
    <cfRule type="cellIs" dxfId="1808" priority="185" stopIfTrue="1" operator="equal">
      <formula>"☓"</formula>
    </cfRule>
  </conditionalFormatting>
  <conditionalFormatting sqref="AC117 AC146">
    <cfRule type="cellIs" dxfId="1807" priority="333" stopIfTrue="1" operator="equal">
      <formula>"☓"</formula>
    </cfRule>
    <cfRule type="containsText" dxfId="1806" priority="334" stopIfTrue="1" operator="containsText" text="☓">
      <formula>NOT(ISERROR(SEARCH("☓",AC117)))</formula>
    </cfRule>
  </conditionalFormatting>
  <conditionalFormatting sqref="AD74:AH75">
    <cfRule type="cellIs" dxfId="1805" priority="199" stopIfTrue="1" operator="equal">
      <formula>"☓"</formula>
    </cfRule>
    <cfRule type="cellIs" dxfId="1804" priority="198" stopIfTrue="1" operator="greaterThan">
      <formula>0</formula>
    </cfRule>
    <cfRule type="cellIs" dxfId="1803" priority="197" stopIfTrue="1" operator="equal">
      <formula>"☓"</formula>
    </cfRule>
    <cfRule type="containsText" dxfId="1802" priority="204" stopIfTrue="1" operator="containsText" text="☓">
      <formula>NOT(ISERROR(SEARCH("☓",AD74)))</formula>
    </cfRule>
    <cfRule type="cellIs" dxfId="1801" priority="203" stopIfTrue="1" operator="equal">
      <formula>"☓"</formula>
    </cfRule>
    <cfRule type="cellIs" dxfId="1800" priority="202" stopIfTrue="1" operator="greaterThan">
      <formula>0</formula>
    </cfRule>
    <cfRule type="cellIs" dxfId="1799" priority="201" stopIfTrue="1" operator="equal">
      <formula>"☓"</formula>
    </cfRule>
    <cfRule type="containsText" dxfId="1798" priority="200" stopIfTrue="1" operator="containsText" text="☓">
      <formula>NOT(ISERROR(SEARCH("☓",AD74)))</formula>
    </cfRule>
  </conditionalFormatting>
  <conditionalFormatting sqref="AH25 AH29:AH32">
    <cfRule type="containsText" dxfId="1797" priority="392" stopIfTrue="1" operator="containsText" text="☓">
      <formula>NOT(ISERROR(SEARCH("☓",AH25)))</formula>
    </cfRule>
    <cfRule type="cellIs" dxfId="1796" priority="391" stopIfTrue="1" operator="equal">
      <formula>"☓"</formula>
    </cfRule>
  </conditionalFormatting>
  <conditionalFormatting sqref="AH36:AH39">
    <cfRule type="cellIs" dxfId="1795" priority="274" stopIfTrue="1" operator="greaterThan">
      <formula>0</formula>
    </cfRule>
    <cfRule type="cellIs" dxfId="1794" priority="270" stopIfTrue="1" operator="greaterThan">
      <formula>0</formula>
    </cfRule>
    <cfRule type="cellIs" dxfId="1793" priority="271" stopIfTrue="1" operator="equal">
      <formula>"☓"</formula>
    </cfRule>
    <cfRule type="containsText" dxfId="1792" priority="272" stopIfTrue="1" operator="containsText" text="☓">
      <formula>NOT(ISERROR(SEARCH("☓",AH36)))</formula>
    </cfRule>
    <cfRule type="cellIs" dxfId="1791" priority="273" stopIfTrue="1" operator="equal">
      <formula>"☓"</formula>
    </cfRule>
  </conditionalFormatting>
  <conditionalFormatting sqref="AH36:AI39">
    <cfRule type="containsText" dxfId="1790" priority="276" stopIfTrue="1" operator="containsText" text="☓">
      <formula>NOT(ISERROR(SEARCH("☓",AH36)))</formula>
    </cfRule>
    <cfRule type="cellIs" dxfId="1789" priority="275" stopIfTrue="1" operator="equal">
      <formula>"☓"</formula>
    </cfRule>
  </conditionalFormatting>
  <conditionalFormatting sqref="AH71:AK72">
    <cfRule type="cellIs" dxfId="1788" priority="210" stopIfTrue="1" operator="greaterThan">
      <formula>0</formula>
    </cfRule>
    <cfRule type="cellIs" dxfId="1787" priority="206" stopIfTrue="1" operator="greaterThan">
      <formula>0</formula>
    </cfRule>
    <cfRule type="cellIs" dxfId="1786" priority="205" stopIfTrue="1" operator="equal">
      <formula>"☓"</formula>
    </cfRule>
    <cfRule type="cellIs" dxfId="1785" priority="209" stopIfTrue="1" operator="equal">
      <formula>"☓"</formula>
    </cfRule>
    <cfRule type="cellIs" dxfId="1784" priority="207" stopIfTrue="1" operator="equal">
      <formula>"☓"</formula>
    </cfRule>
    <cfRule type="containsText" dxfId="1783" priority="208" stopIfTrue="1" operator="containsText" text="☓">
      <formula>NOT(ISERROR(SEARCH("☓",AH71)))</formula>
    </cfRule>
  </conditionalFormatting>
  <conditionalFormatting sqref="AH12:AL21 AK41 I42:J49 L42:L49 AH42:AL50 I50:M50">
    <cfRule type="containsText" dxfId="1782" priority="396" stopIfTrue="1" operator="containsText" text="☓">
      <formula>NOT(ISERROR(SEARCH("☓",I12)))</formula>
    </cfRule>
    <cfRule type="cellIs" dxfId="1781" priority="395" stopIfTrue="1" operator="equal">
      <formula>"☓"</formula>
    </cfRule>
  </conditionalFormatting>
  <conditionalFormatting sqref="AH26:AL28">
    <cfRule type="cellIs" dxfId="1780" priority="389" stopIfTrue="1" operator="equal">
      <formula>"☓"</formula>
    </cfRule>
    <cfRule type="containsText" dxfId="1779" priority="390" stopIfTrue="1" operator="containsText" text="☓">
      <formula>NOT(ISERROR(SEARCH("☓",AH26)))</formula>
    </cfRule>
  </conditionalFormatting>
  <conditionalFormatting sqref="AJ36:AL39">
    <cfRule type="containsText" dxfId="1778" priority="2" stopIfTrue="1" operator="containsText" text="☓">
      <formula>NOT(ISERROR(SEARCH("☓",AJ36)))</formula>
    </cfRule>
    <cfRule type="cellIs" dxfId="1777" priority="1" stopIfTrue="1" operator="equal">
      <formula>"☓"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AS153"/>
  <sheetViews>
    <sheetView topLeftCell="C1" zoomScale="89" zoomScaleNormal="89" workbookViewId="0">
      <pane xSplit="6" ySplit="4" topLeftCell="O65" activePane="bottomRight" state="frozen"/>
      <selection activeCell="C1" sqref="C1"/>
      <selection pane="topRight" activeCell="I1" sqref="I1"/>
      <selection pane="bottomLeft" activeCell="C5" sqref="C5"/>
      <selection pane="bottomRight" activeCell="AF83" sqref="AF83:AF89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6.33203125" bestFit="1" customWidth="1"/>
    <col min="41" max="41" width="15.109375" bestFit="1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366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28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325" t="s">
        <v>383</v>
      </c>
      <c r="I4" s="332" t="s">
        <v>342</v>
      </c>
      <c r="J4" s="333" t="s">
        <v>343</v>
      </c>
      <c r="K4" s="333" t="s">
        <v>344</v>
      </c>
      <c r="L4" s="333" t="s">
        <v>345</v>
      </c>
      <c r="M4" s="333" t="s">
        <v>346</v>
      </c>
      <c r="N4" s="333" t="s">
        <v>347</v>
      </c>
      <c r="O4" s="333" t="s">
        <v>341</v>
      </c>
      <c r="P4" s="333" t="s">
        <v>342</v>
      </c>
      <c r="Q4" s="333" t="s">
        <v>343</v>
      </c>
      <c r="R4" s="333" t="s">
        <v>344</v>
      </c>
      <c r="S4" s="333" t="s">
        <v>345</v>
      </c>
      <c r="T4" s="333" t="s">
        <v>346</v>
      </c>
      <c r="U4" s="333" t="s">
        <v>347</v>
      </c>
      <c r="V4" s="333" t="s">
        <v>341</v>
      </c>
      <c r="W4" s="333" t="s">
        <v>342</v>
      </c>
      <c r="X4" s="333" t="s">
        <v>343</v>
      </c>
      <c r="Y4" s="333" t="s">
        <v>344</v>
      </c>
      <c r="Z4" s="333" t="s">
        <v>345</v>
      </c>
      <c r="AA4" s="333" t="s">
        <v>346</v>
      </c>
      <c r="AB4" s="333" t="s">
        <v>347</v>
      </c>
      <c r="AC4" s="333" t="s">
        <v>341</v>
      </c>
      <c r="AD4" s="333" t="s">
        <v>342</v>
      </c>
      <c r="AE4" s="333" t="s">
        <v>343</v>
      </c>
      <c r="AF4" s="333" t="s">
        <v>344</v>
      </c>
      <c r="AG4" s="333" t="s">
        <v>345</v>
      </c>
      <c r="AH4" s="333" t="s">
        <v>346</v>
      </c>
      <c r="AI4" s="333" t="s">
        <v>347</v>
      </c>
      <c r="AJ4" s="333" t="s">
        <v>341</v>
      </c>
      <c r="AK4" s="333" t="s">
        <v>342</v>
      </c>
      <c r="AL4" s="333" t="s">
        <v>343</v>
      </c>
      <c r="AM4" s="333" t="s">
        <v>344</v>
      </c>
      <c r="AN4" s="398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10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10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10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10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261" t="s">
        <v>28</v>
      </c>
      <c r="G12" s="18" t="s">
        <v>29</v>
      </c>
      <c r="H12" s="117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82"/>
      <c r="Y12" s="82"/>
      <c r="Z12" s="82"/>
      <c r="AA12" s="82"/>
      <c r="AB12" s="82"/>
      <c r="AC12" s="82"/>
      <c r="AD12" s="82"/>
      <c r="AE12" s="82"/>
      <c r="AF12" s="82"/>
      <c r="AG12" s="259"/>
      <c r="AH12" s="82"/>
      <c r="AI12" s="82"/>
      <c r="AJ12" s="82"/>
      <c r="AK12" s="82"/>
      <c r="AL12" s="82"/>
      <c r="AM12" s="82"/>
      <c r="AN12" s="126">
        <f t="shared" ref="AN12:AN72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82"/>
      <c r="Y13" s="82"/>
      <c r="Z13" s="82"/>
      <c r="AA13" s="82"/>
      <c r="AB13" s="82"/>
      <c r="AC13" s="82"/>
      <c r="AD13" s="82"/>
      <c r="AE13" s="82"/>
      <c r="AF13" s="82"/>
      <c r="AG13" s="259"/>
      <c r="AH13" s="259"/>
      <c r="AI13" s="259"/>
      <c r="AJ13" s="259"/>
      <c r="AK13" s="259"/>
      <c r="AL13" s="259"/>
      <c r="AM13" s="259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82"/>
      <c r="Y14" s="82"/>
      <c r="Z14" s="82"/>
      <c r="AA14" s="82"/>
      <c r="AB14" s="82"/>
      <c r="AC14" s="82"/>
      <c r="AD14" s="82"/>
      <c r="AE14" s="82"/>
      <c r="AF14" s="82"/>
      <c r="AG14" s="259"/>
      <c r="AH14" s="259"/>
      <c r="AI14" s="259"/>
      <c r="AJ14" s="259"/>
      <c r="AK14" s="259"/>
      <c r="AL14" s="259"/>
      <c r="AM14" s="259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32</v>
      </c>
      <c r="H15" s="102" t="s">
        <v>30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82"/>
      <c r="Y15" s="82"/>
      <c r="Z15" s="82"/>
      <c r="AA15" s="82"/>
      <c r="AB15" s="82"/>
      <c r="AC15" s="82"/>
      <c r="AD15" s="82"/>
      <c r="AE15" s="82"/>
      <c r="AF15" s="82"/>
      <c r="AG15" s="259"/>
      <c r="AH15" s="259"/>
      <c r="AI15" s="259"/>
      <c r="AJ15" s="259"/>
      <c r="AK15" s="259"/>
      <c r="AL15" s="259"/>
      <c r="AM15" s="259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82"/>
      <c r="Y16" s="82"/>
      <c r="Z16" s="82"/>
      <c r="AA16" s="82"/>
      <c r="AB16" s="82"/>
      <c r="AC16" s="82"/>
      <c r="AD16" s="82"/>
      <c r="AE16" s="82"/>
      <c r="AF16" s="82"/>
      <c r="AG16" s="259"/>
      <c r="AH16" s="259"/>
      <c r="AI16" s="259"/>
      <c r="AJ16" s="259"/>
      <c r="AK16" s="259"/>
      <c r="AL16" s="259"/>
      <c r="AM16" s="259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38</v>
      </c>
      <c r="H17" s="102" t="s">
        <v>30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82"/>
      <c r="Y17" s="82"/>
      <c r="Z17" s="82"/>
      <c r="AA17" s="82"/>
      <c r="AB17" s="82"/>
      <c r="AC17" s="82"/>
      <c r="AD17" s="82"/>
      <c r="AE17" s="82"/>
      <c r="AF17" s="82"/>
      <c r="AG17" s="259"/>
      <c r="AH17" s="259"/>
      <c r="AI17" s="259"/>
      <c r="AJ17" s="259"/>
      <c r="AK17" s="259"/>
      <c r="AL17" s="259"/>
      <c r="AM17" s="259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38</v>
      </c>
      <c r="H18" s="102" t="s">
        <v>30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82"/>
      <c r="Y18" s="82"/>
      <c r="Z18" s="82"/>
      <c r="AA18" s="82"/>
      <c r="AB18" s="82"/>
      <c r="AC18" s="82"/>
      <c r="AD18" s="82"/>
      <c r="AE18" s="82"/>
      <c r="AF18" s="82"/>
      <c r="AG18" s="259"/>
      <c r="AH18" s="259"/>
      <c r="AI18" s="259"/>
      <c r="AJ18" s="259"/>
      <c r="AK18" s="259"/>
      <c r="AL18" s="259"/>
      <c r="AM18" s="259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82"/>
      <c r="Y19" s="82"/>
      <c r="Z19" s="82"/>
      <c r="AA19" s="82"/>
      <c r="AB19" s="82"/>
      <c r="AC19" s="82"/>
      <c r="AD19" s="82"/>
      <c r="AE19" s="82"/>
      <c r="AF19" s="82"/>
      <c r="AG19" s="259"/>
      <c r="AH19" s="259"/>
      <c r="AI19" s="259"/>
      <c r="AJ19" s="259"/>
      <c r="AK19" s="259"/>
      <c r="AL19" s="259"/>
      <c r="AM19" s="259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82"/>
      <c r="Y20" s="82"/>
      <c r="Z20" s="82"/>
      <c r="AA20" s="82"/>
      <c r="AB20" s="82"/>
      <c r="AC20" s="82"/>
      <c r="AD20" s="82"/>
      <c r="AE20" s="82"/>
      <c r="AF20" s="82"/>
      <c r="AG20" s="259"/>
      <c r="AH20" s="259"/>
      <c r="AI20" s="259"/>
      <c r="AJ20" s="259"/>
      <c r="AK20" s="259"/>
      <c r="AL20" s="259"/>
      <c r="AM20" s="259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82"/>
      <c r="Y21" s="82"/>
      <c r="Z21" s="82"/>
      <c r="AA21" s="82"/>
      <c r="AB21" s="82"/>
      <c r="AC21" s="82"/>
      <c r="AD21" s="82"/>
      <c r="AE21" s="82"/>
      <c r="AF21" s="82"/>
      <c r="AG21" s="259"/>
      <c r="AH21" s="259"/>
      <c r="AI21" s="259"/>
      <c r="AJ21" s="259"/>
      <c r="AK21" s="259"/>
      <c r="AL21" s="259"/>
      <c r="AM21" s="259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82"/>
      <c r="Y22" s="82"/>
      <c r="Z22" s="82"/>
      <c r="AA22" s="82"/>
      <c r="AB22" s="82"/>
      <c r="AC22" s="82"/>
      <c r="AD22" s="82"/>
      <c r="AE22" s="82"/>
      <c r="AF22" s="82"/>
      <c r="AG22" s="259"/>
      <c r="AH22" s="259"/>
      <c r="AI22" s="259"/>
      <c r="AJ22" s="259"/>
      <c r="AK22" s="259"/>
      <c r="AL22" s="259"/>
      <c r="AM22" s="259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82"/>
      <c r="Y24" s="82"/>
      <c r="Z24" s="82"/>
      <c r="AA24" s="82"/>
      <c r="AB24" s="82"/>
      <c r="AC24" s="259"/>
      <c r="AD24" s="82"/>
      <c r="AE24" s="82"/>
      <c r="AF24" s="82"/>
      <c r="AG24" s="259"/>
      <c r="AH24" s="259"/>
      <c r="AI24" s="259"/>
      <c r="AJ24" s="259"/>
      <c r="AK24" s="259"/>
      <c r="AL24" s="259"/>
      <c r="AM24" s="259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53</v>
      </c>
      <c r="H25" s="102" t="s">
        <v>30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82"/>
      <c r="Y25" s="82"/>
      <c r="Z25" s="82"/>
      <c r="AA25" s="82"/>
      <c r="AB25" s="82"/>
      <c r="AC25" s="259"/>
      <c r="AD25" s="82"/>
      <c r="AE25" s="82"/>
      <c r="AF25" s="82"/>
      <c r="AG25" s="259"/>
      <c r="AH25" s="259"/>
      <c r="AI25" s="259"/>
      <c r="AJ25" s="259"/>
      <c r="AK25" s="259"/>
      <c r="AL25" s="259"/>
      <c r="AM25" s="259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56</v>
      </c>
      <c r="H26" s="102" t="s">
        <v>30</v>
      </c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82"/>
      <c r="Y26" s="82"/>
      <c r="Z26" s="82"/>
      <c r="AA26" s="82"/>
      <c r="AB26" s="82"/>
      <c r="AC26" s="259"/>
      <c r="AD26" s="82"/>
      <c r="AE26" s="82"/>
      <c r="AF26" s="82"/>
      <c r="AG26" s="259"/>
      <c r="AH26" s="259"/>
      <c r="AI26" s="259"/>
      <c r="AJ26" s="259"/>
      <c r="AK26" s="259"/>
      <c r="AL26" s="259"/>
      <c r="AM26" s="259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59</v>
      </c>
      <c r="H27" s="102" t="s">
        <v>61</v>
      </c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82"/>
      <c r="Y27" s="82"/>
      <c r="Z27" s="82"/>
      <c r="AA27" s="82"/>
      <c r="AB27" s="82"/>
      <c r="AC27" s="259"/>
      <c r="AD27" s="82"/>
      <c r="AE27" s="82"/>
      <c r="AF27" s="82"/>
      <c r="AG27" s="259"/>
      <c r="AH27" s="259"/>
      <c r="AI27" s="259"/>
      <c r="AJ27" s="259"/>
      <c r="AK27" s="259"/>
      <c r="AL27" s="259"/>
      <c r="AM27" s="259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59</v>
      </c>
      <c r="H28" s="102" t="s">
        <v>61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82"/>
      <c r="Y28" s="82"/>
      <c r="Z28" s="82"/>
      <c r="AA28" s="82"/>
      <c r="AB28" s="82"/>
      <c r="AC28" s="259"/>
      <c r="AD28" s="82"/>
      <c r="AE28" s="82"/>
      <c r="AF28" s="82"/>
      <c r="AG28" s="259"/>
      <c r="AH28" s="259"/>
      <c r="AI28" s="259"/>
      <c r="AJ28" s="259"/>
      <c r="AK28" s="259"/>
      <c r="AL28" s="259"/>
      <c r="AM28" s="259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59</v>
      </c>
      <c r="H29" s="102" t="s">
        <v>61</v>
      </c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82"/>
      <c r="Y29" s="82"/>
      <c r="Z29" s="82"/>
      <c r="AA29" s="82"/>
      <c r="AB29" s="82"/>
      <c r="AC29" s="259"/>
      <c r="AD29" s="82"/>
      <c r="AE29" s="82"/>
      <c r="AF29" s="82"/>
      <c r="AG29" s="259"/>
      <c r="AH29" s="259"/>
      <c r="AI29" s="259"/>
      <c r="AJ29" s="259"/>
      <c r="AK29" s="259"/>
      <c r="AL29" s="259"/>
      <c r="AM29" s="259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68</v>
      </c>
      <c r="H30" s="102" t="s">
        <v>10</v>
      </c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82"/>
      <c r="Y30" s="82"/>
      <c r="Z30" s="82"/>
      <c r="AA30" s="82"/>
      <c r="AB30" s="82"/>
      <c r="AC30" s="259"/>
      <c r="AD30" s="82"/>
      <c r="AE30" s="82"/>
      <c r="AF30" s="82"/>
      <c r="AG30" s="259"/>
      <c r="AH30" s="259"/>
      <c r="AI30" s="259"/>
      <c r="AJ30" s="259"/>
      <c r="AK30" s="259"/>
      <c r="AL30" s="259"/>
      <c r="AM30" s="259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260" t="s">
        <v>71</v>
      </c>
      <c r="G31" s="11" t="s">
        <v>72</v>
      </c>
      <c r="H31" s="102" t="s">
        <v>61</v>
      </c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82"/>
      <c r="Y31" s="82"/>
      <c r="Z31" s="82"/>
      <c r="AA31" s="82"/>
      <c r="AB31" s="82"/>
      <c r="AC31" s="259"/>
      <c r="AD31" s="82"/>
      <c r="AE31" s="82"/>
      <c r="AF31" s="82"/>
      <c r="AG31" s="259"/>
      <c r="AH31" s="259"/>
      <c r="AI31" s="259"/>
      <c r="AJ31" s="259"/>
      <c r="AK31" s="259"/>
      <c r="AL31" s="259"/>
      <c r="AM31" s="259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10</v>
      </c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82"/>
      <c r="Y32" s="82"/>
      <c r="Z32" s="82"/>
      <c r="AA32" s="82"/>
      <c r="AB32" s="82"/>
      <c r="AC32" s="259"/>
      <c r="AD32" s="82"/>
      <c r="AE32" s="82"/>
      <c r="AF32" s="82"/>
      <c r="AG32" s="259"/>
      <c r="AH32" s="259"/>
      <c r="AI32" s="259"/>
      <c r="AJ32" s="259"/>
      <c r="AK32" s="259"/>
      <c r="AL32" s="259"/>
      <c r="AM32" s="259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10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82"/>
      <c r="Y33" s="82"/>
      <c r="Z33" s="82"/>
      <c r="AA33" s="82"/>
      <c r="AB33" s="82"/>
      <c r="AC33" s="259"/>
      <c r="AD33" s="82"/>
      <c r="AE33" s="82"/>
      <c r="AF33" s="82"/>
      <c r="AG33" s="259"/>
      <c r="AH33" s="259"/>
      <c r="AI33" s="259"/>
      <c r="AJ33" s="259"/>
      <c r="AK33" s="259"/>
      <c r="AL33" s="259"/>
      <c r="AM33" s="259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75</v>
      </c>
      <c r="H34" s="104" t="s">
        <v>10</v>
      </c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82"/>
      <c r="Y34" s="82"/>
      <c r="Z34" s="82"/>
      <c r="AA34" s="82"/>
      <c r="AB34" s="82"/>
      <c r="AC34" s="259"/>
      <c r="AD34" s="82"/>
      <c r="AE34" s="82"/>
      <c r="AF34" s="82"/>
      <c r="AG34" s="259"/>
      <c r="AH34" s="259"/>
      <c r="AI34" s="259"/>
      <c r="AJ34" s="259"/>
      <c r="AK34" s="259"/>
      <c r="AL34" s="259"/>
      <c r="AM34" s="259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61</v>
      </c>
      <c r="I36" s="325" t="s">
        <v>383</v>
      </c>
      <c r="J36" s="325" t="s">
        <v>383</v>
      </c>
      <c r="K36" s="325" t="s">
        <v>383</v>
      </c>
      <c r="L36" s="325" t="s">
        <v>383</v>
      </c>
      <c r="M36" s="325" t="s">
        <v>383</v>
      </c>
      <c r="N36" s="325" t="s">
        <v>383</v>
      </c>
      <c r="O36" s="325" t="s">
        <v>383</v>
      </c>
      <c r="P36" s="325" t="s">
        <v>383</v>
      </c>
      <c r="Q36" s="325" t="s">
        <v>383</v>
      </c>
      <c r="R36" s="325" t="s">
        <v>383</v>
      </c>
      <c r="S36" s="325" t="s">
        <v>383</v>
      </c>
      <c r="T36" s="325" t="s">
        <v>383</v>
      </c>
      <c r="U36" s="325" t="s">
        <v>383</v>
      </c>
      <c r="V36" s="325" t="s">
        <v>383</v>
      </c>
      <c r="W36" s="325" t="s">
        <v>383</v>
      </c>
      <c r="X36" s="325" t="s">
        <v>383</v>
      </c>
      <c r="Y36" s="325" t="s">
        <v>383</v>
      </c>
      <c r="Z36" s="325" t="s">
        <v>383</v>
      </c>
      <c r="AA36" s="325" t="s">
        <v>383</v>
      </c>
      <c r="AB36" s="325" t="s">
        <v>383</v>
      </c>
      <c r="AC36" s="325" t="s">
        <v>383</v>
      </c>
      <c r="AD36" s="325" t="s">
        <v>383</v>
      </c>
      <c r="AE36" s="325" t="s">
        <v>383</v>
      </c>
      <c r="AF36" s="325" t="s">
        <v>383</v>
      </c>
      <c r="AG36" s="325" t="s">
        <v>383</v>
      </c>
      <c r="AH36" s="325" t="s">
        <v>383</v>
      </c>
      <c r="AI36" s="325" t="s">
        <v>383</v>
      </c>
      <c r="AJ36" s="325" t="s">
        <v>383</v>
      </c>
      <c r="AK36" s="325" t="s">
        <v>383</v>
      </c>
      <c r="AL36" s="325" t="s">
        <v>383</v>
      </c>
      <c r="AM36" s="325" t="s">
        <v>383</v>
      </c>
      <c r="AN36" s="126">
        <f t="shared" si="3"/>
        <v>0</v>
      </c>
      <c r="AO36" s="120">
        <f t="shared" ref="AO36:AO51" si="9">COUNTA(I36:AM36)</f>
        <v>31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61</v>
      </c>
      <c r="I37" s="325" t="s">
        <v>383</v>
      </c>
      <c r="J37" s="325" t="s">
        <v>383</v>
      </c>
      <c r="K37" s="325" t="s">
        <v>383</v>
      </c>
      <c r="L37" s="325" t="s">
        <v>383</v>
      </c>
      <c r="M37" s="325" t="s">
        <v>383</v>
      </c>
      <c r="N37" s="325" t="s">
        <v>383</v>
      </c>
      <c r="O37" s="325" t="s">
        <v>383</v>
      </c>
      <c r="P37" s="325" t="s">
        <v>383</v>
      </c>
      <c r="Q37" s="325" t="s">
        <v>383</v>
      </c>
      <c r="R37" s="325" t="s">
        <v>383</v>
      </c>
      <c r="S37" s="325" t="s">
        <v>383</v>
      </c>
      <c r="T37" s="325" t="s">
        <v>383</v>
      </c>
      <c r="U37" s="325" t="s">
        <v>383</v>
      </c>
      <c r="V37" s="325" t="s">
        <v>383</v>
      </c>
      <c r="W37" s="325" t="s">
        <v>383</v>
      </c>
      <c r="X37" s="325" t="s">
        <v>383</v>
      </c>
      <c r="Y37" s="325" t="s">
        <v>383</v>
      </c>
      <c r="Z37" s="325" t="s">
        <v>383</v>
      </c>
      <c r="AA37" s="325" t="s">
        <v>383</v>
      </c>
      <c r="AB37" s="325" t="s">
        <v>383</v>
      </c>
      <c r="AC37" s="325" t="s">
        <v>383</v>
      </c>
      <c r="AD37" s="325" t="s">
        <v>383</v>
      </c>
      <c r="AE37" s="325" t="s">
        <v>383</v>
      </c>
      <c r="AF37" s="325" t="s">
        <v>383</v>
      </c>
      <c r="AG37" s="325" t="s">
        <v>383</v>
      </c>
      <c r="AH37" s="325" t="s">
        <v>383</v>
      </c>
      <c r="AI37" s="325" t="s">
        <v>383</v>
      </c>
      <c r="AJ37" s="325" t="s">
        <v>383</v>
      </c>
      <c r="AK37" s="325" t="s">
        <v>383</v>
      </c>
      <c r="AL37" s="325" t="s">
        <v>383</v>
      </c>
      <c r="AM37" s="325" t="s">
        <v>383</v>
      </c>
      <c r="AN37" s="126">
        <f t="shared" si="3"/>
        <v>0</v>
      </c>
      <c r="AO37" s="89">
        <f t="shared" si="9"/>
        <v>31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90</v>
      </c>
      <c r="I38" s="325" t="s">
        <v>383</v>
      </c>
      <c r="J38" s="325" t="s">
        <v>383</v>
      </c>
      <c r="K38" s="325" t="s">
        <v>383</v>
      </c>
      <c r="L38" s="325" t="s">
        <v>383</v>
      </c>
      <c r="M38" s="325" t="s">
        <v>383</v>
      </c>
      <c r="N38" s="325" t="s">
        <v>383</v>
      </c>
      <c r="O38" s="325" t="s">
        <v>383</v>
      </c>
      <c r="P38" s="325" t="s">
        <v>383</v>
      </c>
      <c r="Q38" s="325" t="s">
        <v>383</v>
      </c>
      <c r="R38" s="325" t="s">
        <v>383</v>
      </c>
      <c r="S38" s="325" t="s">
        <v>383</v>
      </c>
      <c r="T38" s="325" t="s">
        <v>383</v>
      </c>
      <c r="U38" s="325" t="s">
        <v>383</v>
      </c>
      <c r="V38" s="325" t="s">
        <v>383</v>
      </c>
      <c r="W38" s="325" t="s">
        <v>383</v>
      </c>
      <c r="X38" s="325" t="s">
        <v>383</v>
      </c>
      <c r="Y38" s="325" t="s">
        <v>383</v>
      </c>
      <c r="Z38" s="325" t="s">
        <v>383</v>
      </c>
      <c r="AA38" s="325" t="s">
        <v>383</v>
      </c>
      <c r="AB38" s="325" t="s">
        <v>383</v>
      </c>
      <c r="AC38" s="325" t="s">
        <v>383</v>
      </c>
      <c r="AD38" s="325" t="s">
        <v>383</v>
      </c>
      <c r="AE38" s="325" t="s">
        <v>383</v>
      </c>
      <c r="AF38" s="325" t="s">
        <v>383</v>
      </c>
      <c r="AG38" s="325" t="s">
        <v>383</v>
      </c>
      <c r="AH38" s="325" t="s">
        <v>383</v>
      </c>
      <c r="AI38" s="325" t="s">
        <v>383</v>
      </c>
      <c r="AJ38" s="325" t="s">
        <v>383</v>
      </c>
      <c r="AK38" s="325" t="s">
        <v>383</v>
      </c>
      <c r="AL38" s="325" t="s">
        <v>383</v>
      </c>
      <c r="AM38" s="325" t="s">
        <v>383</v>
      </c>
      <c r="AN38" s="126">
        <f t="shared" si="3"/>
        <v>0</v>
      </c>
      <c r="AO38" s="89">
        <f t="shared" si="9"/>
        <v>31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90</v>
      </c>
      <c r="I39" s="325" t="s">
        <v>383</v>
      </c>
      <c r="J39" s="325" t="s">
        <v>383</v>
      </c>
      <c r="K39" s="325" t="s">
        <v>383</v>
      </c>
      <c r="L39" s="325" t="s">
        <v>383</v>
      </c>
      <c r="M39" s="325" t="s">
        <v>383</v>
      </c>
      <c r="N39" s="325" t="s">
        <v>383</v>
      </c>
      <c r="O39" s="325" t="s">
        <v>383</v>
      </c>
      <c r="P39" s="325" t="s">
        <v>383</v>
      </c>
      <c r="Q39" s="325" t="s">
        <v>383</v>
      </c>
      <c r="R39" s="325" t="s">
        <v>383</v>
      </c>
      <c r="S39" s="325" t="s">
        <v>383</v>
      </c>
      <c r="T39" s="325" t="s">
        <v>383</v>
      </c>
      <c r="U39" s="325" t="s">
        <v>383</v>
      </c>
      <c r="V39" s="325" t="s">
        <v>383</v>
      </c>
      <c r="W39" s="325" t="s">
        <v>383</v>
      </c>
      <c r="X39" s="325" t="s">
        <v>383</v>
      </c>
      <c r="Y39" s="325" t="s">
        <v>383</v>
      </c>
      <c r="Z39" s="325" t="s">
        <v>383</v>
      </c>
      <c r="AA39" s="325" t="s">
        <v>383</v>
      </c>
      <c r="AB39" s="325" t="s">
        <v>383</v>
      </c>
      <c r="AC39" s="325" t="s">
        <v>383</v>
      </c>
      <c r="AD39" s="325" t="s">
        <v>383</v>
      </c>
      <c r="AE39" s="325" t="s">
        <v>383</v>
      </c>
      <c r="AF39" s="325" t="s">
        <v>383</v>
      </c>
      <c r="AG39" s="325" t="s">
        <v>383</v>
      </c>
      <c r="AH39" s="325" t="s">
        <v>383</v>
      </c>
      <c r="AI39" s="325" t="s">
        <v>383</v>
      </c>
      <c r="AJ39" s="325" t="s">
        <v>383</v>
      </c>
      <c r="AK39" s="325" t="s">
        <v>383</v>
      </c>
      <c r="AL39" s="325" t="s">
        <v>383</v>
      </c>
      <c r="AM39" s="325" t="s">
        <v>383</v>
      </c>
      <c r="AN39" s="126">
        <f t="shared" si="3"/>
        <v>0</v>
      </c>
      <c r="AO39" s="92">
        <f t="shared" si="9"/>
        <v>31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>
        <f>1-(COUNTIF(I36:I39,"☓"))/4</f>
        <v>0</v>
      </c>
      <c r="J40" s="59">
        <f t="shared" ref="J40:AM40" si="10">1-(COUNTIF(J36:J39,"☓"))/4</f>
        <v>0</v>
      </c>
      <c r="K40" s="59">
        <f t="shared" si="10"/>
        <v>0</v>
      </c>
      <c r="L40" s="59">
        <f t="shared" si="10"/>
        <v>0</v>
      </c>
      <c r="M40" s="59">
        <f t="shared" si="10"/>
        <v>0</v>
      </c>
      <c r="N40" s="59">
        <f t="shared" si="10"/>
        <v>0</v>
      </c>
      <c r="O40" s="59">
        <f t="shared" si="10"/>
        <v>0</v>
      </c>
      <c r="P40" s="59">
        <f t="shared" si="10"/>
        <v>0</v>
      </c>
      <c r="Q40" s="59">
        <f t="shared" si="10"/>
        <v>0</v>
      </c>
      <c r="R40" s="59">
        <f t="shared" si="10"/>
        <v>0</v>
      </c>
      <c r="S40" s="59">
        <f t="shared" si="10"/>
        <v>0</v>
      </c>
      <c r="T40" s="59">
        <f t="shared" si="10"/>
        <v>0</v>
      </c>
      <c r="U40" s="59">
        <f t="shared" si="10"/>
        <v>0</v>
      </c>
      <c r="V40" s="59">
        <f t="shared" si="10"/>
        <v>0</v>
      </c>
      <c r="W40" s="59">
        <f t="shared" si="10"/>
        <v>0</v>
      </c>
      <c r="X40" s="59">
        <f t="shared" si="10"/>
        <v>0</v>
      </c>
      <c r="Y40" s="59">
        <f t="shared" si="10"/>
        <v>0</v>
      </c>
      <c r="Z40" s="59">
        <f t="shared" si="10"/>
        <v>0</v>
      </c>
      <c r="AA40" s="59">
        <f>1-(COUNTIF(AA42:AA45,"☓"))/4</f>
        <v>1</v>
      </c>
      <c r="AB40" s="59">
        <f t="shared" si="10"/>
        <v>0</v>
      </c>
      <c r="AC40" s="59">
        <f t="shared" si="10"/>
        <v>0</v>
      </c>
      <c r="AD40" s="59">
        <f t="shared" si="10"/>
        <v>0</v>
      </c>
      <c r="AE40" s="59">
        <f t="shared" si="10"/>
        <v>0</v>
      </c>
      <c r="AF40" s="59">
        <f t="shared" si="10"/>
        <v>0</v>
      </c>
      <c r="AG40" s="59">
        <f t="shared" si="10"/>
        <v>0</v>
      </c>
      <c r="AH40" s="59">
        <f t="shared" si="10"/>
        <v>0</v>
      </c>
      <c r="AI40" s="59">
        <f t="shared" si="10"/>
        <v>0</v>
      </c>
      <c r="AJ40" s="59">
        <f t="shared" si="10"/>
        <v>0</v>
      </c>
      <c r="AK40" s="59">
        <f t="shared" si="10"/>
        <v>0</v>
      </c>
      <c r="AL40" s="59">
        <f t="shared" si="10"/>
        <v>0</v>
      </c>
      <c r="AM40" s="60">
        <f t="shared" si="10"/>
        <v>0</v>
      </c>
      <c r="AN40" s="121">
        <f>IF(AO40=0,"100%",AVERAGE(AN36:AN39))</f>
        <v>0</v>
      </c>
      <c r="AO40" s="93">
        <f>SUM(AO36:AO39)</f>
        <v>124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90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61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61</v>
      </c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260" t="s">
        <v>118</v>
      </c>
      <c r="G50" s="23" t="s">
        <v>119</v>
      </c>
      <c r="H50" s="10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82"/>
      <c r="Y50" s="82"/>
      <c r="Z50" s="82"/>
      <c r="AA50" s="82"/>
      <c r="AB50" s="82"/>
      <c r="AC50" s="259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62" t="s">
        <v>122</v>
      </c>
      <c r="G51" s="25" t="s">
        <v>119</v>
      </c>
      <c r="H51" s="104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82"/>
      <c r="Y51" s="82"/>
      <c r="Z51" s="82"/>
      <c r="AA51" s="82"/>
      <c r="AB51" s="82"/>
      <c r="AC51" s="259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56">
        <f>1-(COUNTIF(I53:I58,"☓"))/6</f>
        <v>1</v>
      </c>
      <c r="J59" s="59">
        <f t="shared" ref="J59:AM59" si="13">1-(COUNTIF(J53:J58,"☓"))/6</f>
        <v>1</v>
      </c>
      <c r="K59" s="59">
        <f t="shared" si="13"/>
        <v>1</v>
      </c>
      <c r="L59" s="59">
        <f t="shared" si="13"/>
        <v>1</v>
      </c>
      <c r="M59" s="59">
        <f t="shared" si="13"/>
        <v>1</v>
      </c>
      <c r="N59" s="59">
        <f t="shared" si="13"/>
        <v>1</v>
      </c>
      <c r="O59" s="59">
        <f t="shared" si="13"/>
        <v>1</v>
      </c>
      <c r="P59" s="59">
        <f t="shared" si="13"/>
        <v>1</v>
      </c>
      <c r="Q59" s="59">
        <f t="shared" si="13"/>
        <v>1</v>
      </c>
      <c r="R59" s="59">
        <f t="shared" si="13"/>
        <v>1</v>
      </c>
      <c r="S59" s="59">
        <f t="shared" si="13"/>
        <v>1</v>
      </c>
      <c r="T59" s="59">
        <f t="shared" si="13"/>
        <v>1</v>
      </c>
      <c r="U59" s="59">
        <f t="shared" si="13"/>
        <v>1</v>
      </c>
      <c r="V59" s="59">
        <f t="shared" si="13"/>
        <v>1</v>
      </c>
      <c r="W59" s="59">
        <f t="shared" si="13"/>
        <v>1</v>
      </c>
      <c r="X59" s="59">
        <f t="shared" si="13"/>
        <v>1</v>
      </c>
      <c r="Y59" s="59">
        <f t="shared" si="13"/>
        <v>1</v>
      </c>
      <c r="Z59" s="59">
        <f t="shared" si="13"/>
        <v>1</v>
      </c>
      <c r="AA59" s="59">
        <f t="shared" si="13"/>
        <v>1</v>
      </c>
      <c r="AB59" s="59">
        <f t="shared" si="13"/>
        <v>1</v>
      </c>
      <c r="AC59" s="59">
        <f t="shared" si="13"/>
        <v>1</v>
      </c>
      <c r="AD59" s="59">
        <f t="shared" si="13"/>
        <v>1</v>
      </c>
      <c r="AE59" s="59">
        <f t="shared" si="13"/>
        <v>1</v>
      </c>
      <c r="AF59" s="59">
        <f t="shared" si="13"/>
        <v>1</v>
      </c>
      <c r="AG59" s="59">
        <f t="shared" si="13"/>
        <v>1</v>
      </c>
      <c r="AH59" s="59">
        <f t="shared" si="13"/>
        <v>1</v>
      </c>
      <c r="AI59" s="59">
        <f t="shared" si="13"/>
        <v>1</v>
      </c>
      <c r="AJ59" s="59">
        <f t="shared" si="13"/>
        <v>1</v>
      </c>
      <c r="AK59" s="59">
        <f t="shared" si="13"/>
        <v>1</v>
      </c>
      <c r="AL59" s="59">
        <f t="shared" si="13"/>
        <v>1</v>
      </c>
      <c r="AM59" s="60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263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8">
        <f>IF(COUNTA(I74:AM74)=0,1,1-COUNTIF(I74:AM74,"☓")/31)</f>
        <v>1</v>
      </c>
      <c r="AO74" s="89">
        <f t="shared" ref="AO74:AO75" si="19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8">
        <f>IF(COUNTA(I75:AM75)=0,1,1-COUNTIF(I75:AM75,"☓")/31)</f>
        <v>1</v>
      </c>
      <c r="AO75" s="89">
        <f t="shared" si="19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56">
        <f>1-(COUNTIF(I74:I75,"☓"))/2</f>
        <v>1</v>
      </c>
      <c r="J76" s="59">
        <f t="shared" ref="J76:AM76" si="20">1-(COUNTIF(J74:J75,"☓"))/2</f>
        <v>1</v>
      </c>
      <c r="K76" s="59">
        <f t="shared" si="20"/>
        <v>1</v>
      </c>
      <c r="L76" s="59">
        <f t="shared" si="20"/>
        <v>1</v>
      </c>
      <c r="M76" s="59">
        <f t="shared" si="20"/>
        <v>1</v>
      </c>
      <c r="N76" s="59">
        <f t="shared" si="20"/>
        <v>1</v>
      </c>
      <c r="O76" s="59">
        <f t="shared" si="20"/>
        <v>1</v>
      </c>
      <c r="P76" s="59">
        <f t="shared" si="20"/>
        <v>1</v>
      </c>
      <c r="Q76" s="59">
        <f t="shared" si="20"/>
        <v>1</v>
      </c>
      <c r="R76" s="59">
        <f t="shared" si="20"/>
        <v>1</v>
      </c>
      <c r="S76" s="59">
        <f t="shared" si="20"/>
        <v>1</v>
      </c>
      <c r="T76" s="59">
        <f t="shared" si="20"/>
        <v>1</v>
      </c>
      <c r="U76" s="59">
        <f t="shared" si="20"/>
        <v>1</v>
      </c>
      <c r="V76" s="59">
        <f t="shared" si="20"/>
        <v>1</v>
      </c>
      <c r="W76" s="59">
        <f t="shared" si="20"/>
        <v>1</v>
      </c>
      <c r="X76" s="59">
        <f t="shared" si="20"/>
        <v>1</v>
      </c>
      <c r="Y76" s="59">
        <f t="shared" si="20"/>
        <v>1</v>
      </c>
      <c r="Z76" s="59">
        <f t="shared" si="20"/>
        <v>1</v>
      </c>
      <c r="AA76" s="59">
        <f t="shared" si="20"/>
        <v>1</v>
      </c>
      <c r="AB76" s="59">
        <f t="shared" si="20"/>
        <v>1</v>
      </c>
      <c r="AC76" s="59">
        <f t="shared" si="20"/>
        <v>1</v>
      </c>
      <c r="AD76" s="59">
        <f t="shared" si="20"/>
        <v>1</v>
      </c>
      <c r="AE76" s="59">
        <f t="shared" si="20"/>
        <v>1</v>
      </c>
      <c r="AF76" s="59">
        <f t="shared" si="20"/>
        <v>1</v>
      </c>
      <c r="AG76" s="59">
        <f t="shared" si="20"/>
        <v>1</v>
      </c>
      <c r="AH76" s="59">
        <f t="shared" si="20"/>
        <v>1</v>
      </c>
      <c r="AI76" s="59">
        <f t="shared" si="20"/>
        <v>1</v>
      </c>
      <c r="AJ76" s="59">
        <f t="shared" si="20"/>
        <v>1</v>
      </c>
      <c r="AK76" s="59">
        <f t="shared" si="20"/>
        <v>1</v>
      </c>
      <c r="AL76" s="59">
        <f t="shared" si="20"/>
        <v>1</v>
      </c>
      <c r="AM76" s="60">
        <f t="shared" si="20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88">
        <f>IF(COUNTA(I77:AM77)=0,1,1-COUNTIF(I77:AM77,"☓")/31)</f>
        <v>1</v>
      </c>
      <c r="AO77" s="89">
        <f t="shared" ref="AO77:AO114" si="21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260" t="s">
        <v>185</v>
      </c>
      <c r="G78" s="11" t="s">
        <v>186</v>
      </c>
      <c r="H78" s="118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8">
        <f t="shared" ref="AN78:AN92" si="22">IF(COUNTA(I78:AM78)=0,1,1-COUNTIF(I78:AM78,"☓")/31)</f>
        <v>1</v>
      </c>
      <c r="AO78" s="89">
        <f t="shared" si="21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325" t="s">
        <v>383</v>
      </c>
      <c r="J79" s="325" t="s">
        <v>383</v>
      </c>
      <c r="K79" s="325" t="s">
        <v>383</v>
      </c>
      <c r="L79" s="325" t="s">
        <v>383</v>
      </c>
      <c r="M79" s="325" t="s">
        <v>383</v>
      </c>
      <c r="N79" s="325" t="s">
        <v>383</v>
      </c>
      <c r="O79" s="325" t="s">
        <v>383</v>
      </c>
      <c r="P79" s="325" t="s">
        <v>383</v>
      </c>
      <c r="Q79" s="325" t="s">
        <v>383</v>
      </c>
      <c r="R79" s="325" t="s">
        <v>383</v>
      </c>
      <c r="S79" s="325" t="s">
        <v>383</v>
      </c>
      <c r="T79" s="325" t="s">
        <v>383</v>
      </c>
      <c r="U79" s="325" t="s">
        <v>383</v>
      </c>
      <c r="V79" s="325" t="s">
        <v>383</v>
      </c>
      <c r="W79" s="325" t="s">
        <v>383</v>
      </c>
      <c r="X79" s="325" t="s">
        <v>383</v>
      </c>
      <c r="Y79" s="325" t="s">
        <v>383</v>
      </c>
      <c r="Z79" s="325" t="s">
        <v>383</v>
      </c>
      <c r="AA79" s="325" t="s">
        <v>383</v>
      </c>
      <c r="AB79" s="325" t="s">
        <v>383</v>
      </c>
      <c r="AC79" s="325" t="s">
        <v>383</v>
      </c>
      <c r="AD79" s="325" t="s">
        <v>383</v>
      </c>
      <c r="AE79" s="325" t="s">
        <v>383</v>
      </c>
      <c r="AF79" s="325"/>
      <c r="AG79" s="325"/>
      <c r="AH79" s="82"/>
      <c r="AI79" s="82"/>
      <c r="AJ79" s="82"/>
      <c r="AK79" s="82"/>
      <c r="AL79" s="82"/>
      <c r="AM79" s="82"/>
      <c r="AN79" s="88">
        <f t="shared" si="22"/>
        <v>0.25806451612903225</v>
      </c>
      <c r="AO79" s="89">
        <f t="shared" si="21"/>
        <v>23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8">
        <f t="shared" si="22"/>
        <v>1</v>
      </c>
      <c r="AO80" s="89">
        <f t="shared" si="21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8">
        <f t="shared" si="22"/>
        <v>1</v>
      </c>
      <c r="AO81" s="89">
        <f t="shared" si="21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325" t="s">
        <v>383</v>
      </c>
      <c r="J82" s="325" t="s">
        <v>383</v>
      </c>
      <c r="K82" s="325" t="s">
        <v>383</v>
      </c>
      <c r="L82" s="325" t="s">
        <v>383</v>
      </c>
      <c r="M82" s="325" t="s">
        <v>383</v>
      </c>
      <c r="N82" s="325" t="s">
        <v>383</v>
      </c>
      <c r="O82" s="325" t="s">
        <v>383</v>
      </c>
      <c r="P82" s="325" t="s">
        <v>383</v>
      </c>
      <c r="Q82" s="325" t="s">
        <v>383</v>
      </c>
      <c r="R82" s="325" t="s">
        <v>383</v>
      </c>
      <c r="S82" s="325" t="s">
        <v>383</v>
      </c>
      <c r="T82" s="325" t="s">
        <v>383</v>
      </c>
      <c r="U82" s="325" t="s">
        <v>383</v>
      </c>
      <c r="V82" s="325" t="s">
        <v>383</v>
      </c>
      <c r="W82" s="325" t="s">
        <v>383</v>
      </c>
      <c r="X82" s="325" t="s">
        <v>383</v>
      </c>
      <c r="Y82" s="325" t="s">
        <v>383</v>
      </c>
      <c r="Z82" s="325" t="s">
        <v>383</v>
      </c>
      <c r="AA82" s="325" t="s">
        <v>383</v>
      </c>
      <c r="AB82" s="325" t="s">
        <v>383</v>
      </c>
      <c r="AC82" s="325" t="s">
        <v>383</v>
      </c>
      <c r="AD82" s="325" t="s">
        <v>383</v>
      </c>
      <c r="AE82" s="325" t="s">
        <v>383</v>
      </c>
      <c r="AF82" s="82"/>
      <c r="AG82" s="82"/>
      <c r="AH82" s="82"/>
      <c r="AI82" s="82"/>
      <c r="AJ82" s="82"/>
      <c r="AK82" s="82"/>
      <c r="AL82" s="82"/>
      <c r="AM82" s="82"/>
      <c r="AN82" s="88">
        <f t="shared" si="22"/>
        <v>0.25806451612903225</v>
      </c>
      <c r="AO82" s="89">
        <f t="shared" si="21"/>
        <v>23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325" t="s">
        <v>383</v>
      </c>
      <c r="J83" s="325" t="s">
        <v>383</v>
      </c>
      <c r="K83" s="325" t="s">
        <v>383</v>
      </c>
      <c r="L83" s="325" t="s">
        <v>383</v>
      </c>
      <c r="M83" s="325" t="s">
        <v>383</v>
      </c>
      <c r="N83" s="325" t="s">
        <v>383</v>
      </c>
      <c r="O83" s="325" t="s">
        <v>383</v>
      </c>
      <c r="P83" s="325" t="s">
        <v>383</v>
      </c>
      <c r="Q83" s="325" t="s">
        <v>383</v>
      </c>
      <c r="R83" s="325" t="s">
        <v>383</v>
      </c>
      <c r="S83" s="325" t="s">
        <v>383</v>
      </c>
      <c r="T83" s="325" t="s">
        <v>383</v>
      </c>
      <c r="U83" s="325" t="s">
        <v>383</v>
      </c>
      <c r="V83" s="325" t="s">
        <v>383</v>
      </c>
      <c r="W83" s="325" t="s">
        <v>383</v>
      </c>
      <c r="X83" s="325" t="s">
        <v>383</v>
      </c>
      <c r="Y83" s="325" t="s">
        <v>383</v>
      </c>
      <c r="Z83" s="325" t="s">
        <v>383</v>
      </c>
      <c r="AA83" s="325" t="s">
        <v>383</v>
      </c>
      <c r="AB83" s="325" t="s">
        <v>383</v>
      </c>
      <c r="AC83" s="325" t="s">
        <v>383</v>
      </c>
      <c r="AD83" s="325" t="s">
        <v>383</v>
      </c>
      <c r="AE83" s="325" t="s">
        <v>383</v>
      </c>
      <c r="AF83" s="325" t="s">
        <v>383</v>
      </c>
      <c r="AG83" s="325" t="s">
        <v>383</v>
      </c>
      <c r="AH83" s="325" t="s">
        <v>383</v>
      </c>
      <c r="AI83" s="325" t="s">
        <v>383</v>
      </c>
      <c r="AJ83" s="325" t="s">
        <v>383</v>
      </c>
      <c r="AK83" s="325" t="s">
        <v>383</v>
      </c>
      <c r="AL83" s="325" t="s">
        <v>383</v>
      </c>
      <c r="AM83" s="325" t="s">
        <v>383</v>
      </c>
      <c r="AN83" s="88">
        <f t="shared" si="22"/>
        <v>0</v>
      </c>
      <c r="AO83" s="89">
        <f t="shared" si="21"/>
        <v>31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325" t="s">
        <v>383</v>
      </c>
      <c r="J84" s="325" t="s">
        <v>383</v>
      </c>
      <c r="K84" s="325" t="s">
        <v>383</v>
      </c>
      <c r="L84" s="325" t="s">
        <v>383</v>
      </c>
      <c r="M84" s="325" t="s">
        <v>383</v>
      </c>
      <c r="N84" s="325" t="s">
        <v>383</v>
      </c>
      <c r="O84" s="325" t="s">
        <v>383</v>
      </c>
      <c r="P84" s="325" t="s">
        <v>383</v>
      </c>
      <c r="Q84" s="325" t="s">
        <v>383</v>
      </c>
      <c r="R84" s="325" t="s">
        <v>383</v>
      </c>
      <c r="S84" s="325" t="s">
        <v>383</v>
      </c>
      <c r="T84" s="325" t="s">
        <v>383</v>
      </c>
      <c r="U84" s="325" t="s">
        <v>383</v>
      </c>
      <c r="V84" s="325" t="s">
        <v>383</v>
      </c>
      <c r="W84" s="325" t="s">
        <v>383</v>
      </c>
      <c r="X84" s="325" t="s">
        <v>383</v>
      </c>
      <c r="Y84" s="325" t="s">
        <v>383</v>
      </c>
      <c r="Z84" s="325" t="s">
        <v>383</v>
      </c>
      <c r="AA84" s="325" t="s">
        <v>383</v>
      </c>
      <c r="AB84" s="325" t="s">
        <v>383</v>
      </c>
      <c r="AC84" s="325" t="s">
        <v>383</v>
      </c>
      <c r="AD84" s="325" t="s">
        <v>383</v>
      </c>
      <c r="AE84" s="325" t="s">
        <v>383</v>
      </c>
      <c r="AF84" s="325" t="s">
        <v>383</v>
      </c>
      <c r="AG84" s="325" t="s">
        <v>383</v>
      </c>
      <c r="AH84" s="325" t="s">
        <v>383</v>
      </c>
      <c r="AI84" s="325" t="s">
        <v>383</v>
      </c>
      <c r="AJ84" s="325" t="s">
        <v>383</v>
      </c>
      <c r="AK84" s="325" t="s">
        <v>383</v>
      </c>
      <c r="AL84" s="325" t="s">
        <v>383</v>
      </c>
      <c r="AM84" s="325" t="s">
        <v>383</v>
      </c>
      <c r="AN84" s="88">
        <f t="shared" si="22"/>
        <v>0</v>
      </c>
      <c r="AO84" s="89">
        <f t="shared" si="21"/>
        <v>31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325" t="s">
        <v>383</v>
      </c>
      <c r="J85" s="325" t="s">
        <v>383</v>
      </c>
      <c r="K85" s="325" t="s">
        <v>383</v>
      </c>
      <c r="L85" s="325" t="s">
        <v>383</v>
      </c>
      <c r="M85" s="325" t="s">
        <v>383</v>
      </c>
      <c r="N85" s="325" t="s">
        <v>383</v>
      </c>
      <c r="O85" s="325" t="s">
        <v>383</v>
      </c>
      <c r="P85" s="325" t="s">
        <v>383</v>
      </c>
      <c r="Q85" s="325" t="s">
        <v>383</v>
      </c>
      <c r="R85" s="325" t="s">
        <v>383</v>
      </c>
      <c r="S85" s="325" t="s">
        <v>383</v>
      </c>
      <c r="T85" s="325" t="s">
        <v>383</v>
      </c>
      <c r="U85" s="325" t="s">
        <v>383</v>
      </c>
      <c r="V85" s="325" t="s">
        <v>383</v>
      </c>
      <c r="W85" s="325" t="s">
        <v>383</v>
      </c>
      <c r="X85" s="325" t="s">
        <v>383</v>
      </c>
      <c r="Y85" s="325" t="s">
        <v>383</v>
      </c>
      <c r="Z85" s="325" t="s">
        <v>383</v>
      </c>
      <c r="AA85" s="325" t="s">
        <v>383</v>
      </c>
      <c r="AB85" s="325" t="s">
        <v>383</v>
      </c>
      <c r="AC85" s="325" t="s">
        <v>383</v>
      </c>
      <c r="AD85" s="325" t="s">
        <v>383</v>
      </c>
      <c r="AE85" s="325" t="s">
        <v>383</v>
      </c>
      <c r="AF85" s="325" t="s">
        <v>383</v>
      </c>
      <c r="AG85" s="325" t="s">
        <v>383</v>
      </c>
      <c r="AH85" s="325" t="s">
        <v>383</v>
      </c>
      <c r="AI85" s="325" t="s">
        <v>383</v>
      </c>
      <c r="AJ85" s="325" t="s">
        <v>383</v>
      </c>
      <c r="AK85" s="325" t="s">
        <v>383</v>
      </c>
      <c r="AL85" s="325" t="s">
        <v>383</v>
      </c>
      <c r="AM85" s="325" t="s">
        <v>383</v>
      </c>
      <c r="AN85" s="88">
        <f t="shared" si="22"/>
        <v>0</v>
      </c>
      <c r="AO85" s="89">
        <f t="shared" si="21"/>
        <v>31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325" t="s">
        <v>383</v>
      </c>
      <c r="J86" s="325" t="s">
        <v>383</v>
      </c>
      <c r="K86" s="325" t="s">
        <v>383</v>
      </c>
      <c r="L86" s="325" t="s">
        <v>383</v>
      </c>
      <c r="M86" s="325" t="s">
        <v>383</v>
      </c>
      <c r="N86" s="325" t="s">
        <v>383</v>
      </c>
      <c r="O86" s="325" t="s">
        <v>383</v>
      </c>
      <c r="P86" s="325" t="s">
        <v>383</v>
      </c>
      <c r="Q86" s="325" t="s">
        <v>383</v>
      </c>
      <c r="R86" s="325" t="s">
        <v>383</v>
      </c>
      <c r="S86" s="325" t="s">
        <v>383</v>
      </c>
      <c r="T86" s="325" t="s">
        <v>383</v>
      </c>
      <c r="U86" s="325" t="s">
        <v>383</v>
      </c>
      <c r="V86" s="325" t="s">
        <v>383</v>
      </c>
      <c r="W86" s="325" t="s">
        <v>383</v>
      </c>
      <c r="X86" s="325" t="s">
        <v>383</v>
      </c>
      <c r="Y86" s="325" t="s">
        <v>383</v>
      </c>
      <c r="Z86" s="325" t="s">
        <v>383</v>
      </c>
      <c r="AA86" s="325" t="s">
        <v>383</v>
      </c>
      <c r="AB86" s="325" t="s">
        <v>383</v>
      </c>
      <c r="AC86" s="325" t="s">
        <v>383</v>
      </c>
      <c r="AD86" s="325" t="s">
        <v>383</v>
      </c>
      <c r="AE86" s="325" t="s">
        <v>383</v>
      </c>
      <c r="AF86" s="325" t="s">
        <v>383</v>
      </c>
      <c r="AG86" s="325" t="s">
        <v>383</v>
      </c>
      <c r="AH86" s="325" t="s">
        <v>383</v>
      </c>
      <c r="AI86" s="325" t="s">
        <v>383</v>
      </c>
      <c r="AJ86" s="325" t="s">
        <v>383</v>
      </c>
      <c r="AK86" s="325" t="s">
        <v>383</v>
      </c>
      <c r="AL86" s="325" t="s">
        <v>383</v>
      </c>
      <c r="AM86" s="325" t="s">
        <v>383</v>
      </c>
      <c r="AN86" s="88">
        <f t="shared" si="22"/>
        <v>0</v>
      </c>
      <c r="AO86" s="89">
        <f t="shared" si="21"/>
        <v>31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325" t="s">
        <v>383</v>
      </c>
      <c r="J87" s="325" t="s">
        <v>383</v>
      </c>
      <c r="K87" s="325" t="s">
        <v>383</v>
      </c>
      <c r="L87" s="325" t="s">
        <v>383</v>
      </c>
      <c r="M87" s="325" t="s">
        <v>383</v>
      </c>
      <c r="N87" s="325" t="s">
        <v>383</v>
      </c>
      <c r="O87" s="325" t="s">
        <v>383</v>
      </c>
      <c r="P87" s="325" t="s">
        <v>383</v>
      </c>
      <c r="Q87" s="325" t="s">
        <v>383</v>
      </c>
      <c r="R87" s="325" t="s">
        <v>383</v>
      </c>
      <c r="S87" s="325" t="s">
        <v>383</v>
      </c>
      <c r="T87" s="325" t="s">
        <v>383</v>
      </c>
      <c r="U87" s="325" t="s">
        <v>383</v>
      </c>
      <c r="V87" s="325" t="s">
        <v>383</v>
      </c>
      <c r="W87" s="325" t="s">
        <v>383</v>
      </c>
      <c r="X87" s="325" t="s">
        <v>383</v>
      </c>
      <c r="Y87" s="325" t="s">
        <v>383</v>
      </c>
      <c r="Z87" s="325" t="s">
        <v>383</v>
      </c>
      <c r="AA87" s="325" t="s">
        <v>383</v>
      </c>
      <c r="AB87" s="325" t="s">
        <v>383</v>
      </c>
      <c r="AC87" s="325" t="s">
        <v>383</v>
      </c>
      <c r="AD87" s="325" t="s">
        <v>383</v>
      </c>
      <c r="AE87" s="325" t="s">
        <v>383</v>
      </c>
      <c r="AF87" s="325" t="s">
        <v>383</v>
      </c>
      <c r="AG87" s="325" t="s">
        <v>383</v>
      </c>
      <c r="AH87" s="325" t="s">
        <v>383</v>
      </c>
      <c r="AI87" s="325" t="s">
        <v>383</v>
      </c>
      <c r="AJ87" s="325" t="s">
        <v>383</v>
      </c>
      <c r="AK87" s="325" t="s">
        <v>383</v>
      </c>
      <c r="AL87" s="325" t="s">
        <v>383</v>
      </c>
      <c r="AM87" s="325" t="s">
        <v>383</v>
      </c>
      <c r="AN87" s="88">
        <f t="shared" si="22"/>
        <v>0</v>
      </c>
      <c r="AO87" s="89">
        <f t="shared" si="21"/>
        <v>31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325" t="s">
        <v>383</v>
      </c>
      <c r="J88" s="325" t="s">
        <v>383</v>
      </c>
      <c r="K88" s="325" t="s">
        <v>383</v>
      </c>
      <c r="L88" s="325" t="s">
        <v>383</v>
      </c>
      <c r="M88" s="325" t="s">
        <v>383</v>
      </c>
      <c r="N88" s="325" t="s">
        <v>383</v>
      </c>
      <c r="O88" s="325" t="s">
        <v>383</v>
      </c>
      <c r="P88" s="325" t="s">
        <v>383</v>
      </c>
      <c r="Q88" s="325" t="s">
        <v>383</v>
      </c>
      <c r="R88" s="325" t="s">
        <v>383</v>
      </c>
      <c r="S88" s="325" t="s">
        <v>383</v>
      </c>
      <c r="T88" s="325" t="s">
        <v>383</v>
      </c>
      <c r="U88" s="325" t="s">
        <v>383</v>
      </c>
      <c r="V88" s="325" t="s">
        <v>383</v>
      </c>
      <c r="W88" s="325" t="s">
        <v>383</v>
      </c>
      <c r="X88" s="325" t="s">
        <v>383</v>
      </c>
      <c r="Y88" s="325" t="s">
        <v>383</v>
      </c>
      <c r="Z88" s="325" t="s">
        <v>383</v>
      </c>
      <c r="AA88" s="325" t="s">
        <v>383</v>
      </c>
      <c r="AB88" s="325" t="s">
        <v>383</v>
      </c>
      <c r="AC88" s="325" t="s">
        <v>383</v>
      </c>
      <c r="AD88" s="325" t="s">
        <v>383</v>
      </c>
      <c r="AE88" s="325" t="s">
        <v>383</v>
      </c>
      <c r="AF88" s="325" t="s">
        <v>383</v>
      </c>
      <c r="AG88" s="325" t="s">
        <v>383</v>
      </c>
      <c r="AH88" s="325" t="s">
        <v>383</v>
      </c>
      <c r="AI88" s="325" t="s">
        <v>383</v>
      </c>
      <c r="AJ88" s="325" t="s">
        <v>383</v>
      </c>
      <c r="AK88" s="325" t="s">
        <v>383</v>
      </c>
      <c r="AL88" s="325" t="s">
        <v>383</v>
      </c>
      <c r="AM88" s="325" t="s">
        <v>383</v>
      </c>
      <c r="AN88" s="88">
        <f t="shared" si="22"/>
        <v>0</v>
      </c>
      <c r="AO88" s="89">
        <f t="shared" si="21"/>
        <v>31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325" t="s">
        <v>383</v>
      </c>
      <c r="J89" s="325" t="s">
        <v>383</v>
      </c>
      <c r="K89" s="325" t="s">
        <v>383</v>
      </c>
      <c r="L89" s="325" t="s">
        <v>383</v>
      </c>
      <c r="M89" s="325" t="s">
        <v>383</v>
      </c>
      <c r="N89" s="325" t="s">
        <v>383</v>
      </c>
      <c r="O89" s="325" t="s">
        <v>383</v>
      </c>
      <c r="P89" s="325" t="s">
        <v>383</v>
      </c>
      <c r="Q89" s="325" t="s">
        <v>383</v>
      </c>
      <c r="R89" s="325" t="s">
        <v>383</v>
      </c>
      <c r="S89" s="325" t="s">
        <v>383</v>
      </c>
      <c r="T89" s="325" t="s">
        <v>383</v>
      </c>
      <c r="U89" s="325" t="s">
        <v>383</v>
      </c>
      <c r="V89" s="325" t="s">
        <v>383</v>
      </c>
      <c r="W89" s="325" t="s">
        <v>383</v>
      </c>
      <c r="X89" s="325" t="s">
        <v>383</v>
      </c>
      <c r="Y89" s="325" t="s">
        <v>383</v>
      </c>
      <c r="Z89" s="325" t="s">
        <v>383</v>
      </c>
      <c r="AA89" s="325" t="s">
        <v>383</v>
      </c>
      <c r="AB89" s="325" t="s">
        <v>383</v>
      </c>
      <c r="AC89" s="325" t="s">
        <v>383</v>
      </c>
      <c r="AD89" s="325" t="s">
        <v>383</v>
      </c>
      <c r="AE89" s="325" t="s">
        <v>383</v>
      </c>
      <c r="AF89" s="325" t="s">
        <v>383</v>
      </c>
      <c r="AG89" s="325" t="s">
        <v>383</v>
      </c>
      <c r="AH89" s="325" t="s">
        <v>383</v>
      </c>
      <c r="AI89" s="325" t="s">
        <v>383</v>
      </c>
      <c r="AJ89" s="325" t="s">
        <v>383</v>
      </c>
      <c r="AK89" s="325" t="s">
        <v>383</v>
      </c>
      <c r="AL89" s="325" t="s">
        <v>383</v>
      </c>
      <c r="AM89" s="325" t="s">
        <v>383</v>
      </c>
      <c r="AN89" s="88">
        <f t="shared" si="22"/>
        <v>0</v>
      </c>
      <c r="AO89" s="89">
        <f t="shared" si="21"/>
        <v>31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325" t="s">
        <v>383</v>
      </c>
      <c r="J90" s="325" t="s">
        <v>383</v>
      </c>
      <c r="K90" s="325" t="s">
        <v>383</v>
      </c>
      <c r="L90" s="325" t="s">
        <v>383</v>
      </c>
      <c r="M90" s="325" t="s">
        <v>383</v>
      </c>
      <c r="N90" s="325" t="s">
        <v>383</v>
      </c>
      <c r="O90" s="325" t="s">
        <v>383</v>
      </c>
      <c r="P90" s="325" t="s">
        <v>383</v>
      </c>
      <c r="Q90" s="325" t="s">
        <v>383</v>
      </c>
      <c r="R90" s="325" t="s">
        <v>383</v>
      </c>
      <c r="S90" s="325" t="s">
        <v>383</v>
      </c>
      <c r="T90" s="325" t="s">
        <v>383</v>
      </c>
      <c r="U90" s="325" t="s">
        <v>383</v>
      </c>
      <c r="V90" s="325" t="s">
        <v>383</v>
      </c>
      <c r="W90" s="325" t="s">
        <v>383</v>
      </c>
      <c r="X90" s="325" t="s">
        <v>383</v>
      </c>
      <c r="Y90" s="325" t="s">
        <v>383</v>
      </c>
      <c r="Z90" s="325" t="s">
        <v>383</v>
      </c>
      <c r="AA90" s="325" t="s">
        <v>383</v>
      </c>
      <c r="AB90" s="325" t="s">
        <v>383</v>
      </c>
      <c r="AC90" s="325" t="s">
        <v>383</v>
      </c>
      <c r="AD90" s="325" t="s">
        <v>383</v>
      </c>
      <c r="AE90" s="325" t="s">
        <v>383</v>
      </c>
      <c r="AF90" s="82"/>
      <c r="AG90" s="82"/>
      <c r="AH90" s="82"/>
      <c r="AI90" s="82"/>
      <c r="AJ90" s="82"/>
      <c r="AK90" s="82"/>
      <c r="AL90" s="82"/>
      <c r="AM90" s="82"/>
      <c r="AN90" s="88">
        <f t="shared" si="22"/>
        <v>0.25806451612903225</v>
      </c>
      <c r="AO90" s="89">
        <f t="shared" si="21"/>
        <v>23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325" t="s">
        <v>383</v>
      </c>
      <c r="J91" s="325" t="s">
        <v>383</v>
      </c>
      <c r="K91" s="325" t="s">
        <v>383</v>
      </c>
      <c r="L91" s="325" t="s">
        <v>383</v>
      </c>
      <c r="M91" s="325" t="s">
        <v>383</v>
      </c>
      <c r="N91" s="325" t="s">
        <v>383</v>
      </c>
      <c r="O91" s="325" t="s">
        <v>383</v>
      </c>
      <c r="P91" s="325" t="s">
        <v>383</v>
      </c>
      <c r="Q91" s="325" t="s">
        <v>383</v>
      </c>
      <c r="R91" s="325" t="s">
        <v>383</v>
      </c>
      <c r="S91" s="325" t="s">
        <v>383</v>
      </c>
      <c r="T91" s="325" t="s">
        <v>383</v>
      </c>
      <c r="U91" s="325" t="s">
        <v>383</v>
      </c>
      <c r="V91" s="325" t="s">
        <v>383</v>
      </c>
      <c r="W91" s="325" t="s">
        <v>383</v>
      </c>
      <c r="X91" s="325" t="s">
        <v>383</v>
      </c>
      <c r="Y91" s="325" t="s">
        <v>383</v>
      </c>
      <c r="Z91" s="325" t="s">
        <v>383</v>
      </c>
      <c r="AA91" s="325" t="s">
        <v>383</v>
      </c>
      <c r="AB91" s="325" t="s">
        <v>383</v>
      </c>
      <c r="AC91" s="325" t="s">
        <v>383</v>
      </c>
      <c r="AD91" s="325" t="s">
        <v>383</v>
      </c>
      <c r="AE91" s="325" t="s">
        <v>383</v>
      </c>
      <c r="AF91" s="82"/>
      <c r="AG91" s="82"/>
      <c r="AH91" s="82"/>
      <c r="AI91" s="82"/>
      <c r="AJ91" s="82"/>
      <c r="AK91" s="82"/>
      <c r="AL91" s="82"/>
      <c r="AM91" s="82"/>
      <c r="AN91" s="88">
        <f t="shared" si="22"/>
        <v>0.25806451612903225</v>
      </c>
      <c r="AO91" s="89">
        <f t="shared" si="21"/>
        <v>23</v>
      </c>
      <c r="AP91" s="64"/>
      <c r="AS91" s="54" t="s">
        <v>374</v>
      </c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325" t="s">
        <v>383</v>
      </c>
      <c r="J92" s="325" t="s">
        <v>383</v>
      </c>
      <c r="K92" s="325" t="s">
        <v>383</v>
      </c>
      <c r="L92" s="325" t="s">
        <v>383</v>
      </c>
      <c r="M92" s="325" t="s">
        <v>383</v>
      </c>
      <c r="N92" s="325" t="s">
        <v>383</v>
      </c>
      <c r="O92" s="325" t="s">
        <v>383</v>
      </c>
      <c r="P92" s="325" t="s">
        <v>383</v>
      </c>
      <c r="Q92" s="325" t="s">
        <v>383</v>
      </c>
      <c r="R92" s="325" t="s">
        <v>383</v>
      </c>
      <c r="S92" s="325" t="s">
        <v>383</v>
      </c>
      <c r="T92" s="325" t="s">
        <v>383</v>
      </c>
      <c r="U92" s="325" t="s">
        <v>383</v>
      </c>
      <c r="V92" s="325" t="s">
        <v>383</v>
      </c>
      <c r="W92" s="325" t="s">
        <v>383</v>
      </c>
      <c r="X92" s="325" t="s">
        <v>383</v>
      </c>
      <c r="Y92" s="325" t="s">
        <v>383</v>
      </c>
      <c r="Z92" s="325" t="s">
        <v>383</v>
      </c>
      <c r="AA92" s="325" t="s">
        <v>383</v>
      </c>
      <c r="AB92" s="325" t="s">
        <v>383</v>
      </c>
      <c r="AC92" s="325" t="s">
        <v>383</v>
      </c>
      <c r="AD92" s="325" t="s">
        <v>383</v>
      </c>
      <c r="AE92" s="325" t="s">
        <v>383</v>
      </c>
      <c r="AF92" s="82"/>
      <c r="AG92" s="82"/>
      <c r="AH92" s="82"/>
      <c r="AI92" s="82"/>
      <c r="AJ92" s="82"/>
      <c r="AK92" s="82"/>
      <c r="AL92" s="82"/>
      <c r="AM92" s="82"/>
      <c r="AN92" s="88">
        <f t="shared" si="22"/>
        <v>0.25806451612903225</v>
      </c>
      <c r="AO92" s="89">
        <f t="shared" si="21"/>
        <v>23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0.25</v>
      </c>
      <c r="J93" s="59">
        <f t="shared" ref="J93:AM93" si="23">1-(COUNTIF(J77:J92,"☓"))/16</f>
        <v>0.25</v>
      </c>
      <c r="K93" s="59">
        <f t="shared" si="23"/>
        <v>0.25</v>
      </c>
      <c r="L93" s="59">
        <f t="shared" si="23"/>
        <v>0.25</v>
      </c>
      <c r="M93" s="59">
        <f t="shared" si="23"/>
        <v>0.25</v>
      </c>
      <c r="N93" s="59">
        <f t="shared" si="23"/>
        <v>0.25</v>
      </c>
      <c r="O93" s="59">
        <f t="shared" si="23"/>
        <v>0.25</v>
      </c>
      <c r="P93" s="59">
        <f t="shared" si="23"/>
        <v>0.25</v>
      </c>
      <c r="Q93" s="59">
        <f t="shared" si="23"/>
        <v>0.25</v>
      </c>
      <c r="R93" s="59">
        <f t="shared" si="23"/>
        <v>0.25</v>
      </c>
      <c r="S93" s="59">
        <f t="shared" si="23"/>
        <v>0.25</v>
      </c>
      <c r="T93" s="59">
        <f t="shared" si="23"/>
        <v>0.25</v>
      </c>
      <c r="U93" s="59">
        <f t="shared" si="23"/>
        <v>0.25</v>
      </c>
      <c r="V93" s="59">
        <f t="shared" si="23"/>
        <v>0.25</v>
      </c>
      <c r="W93" s="59">
        <f t="shared" si="23"/>
        <v>0.25</v>
      </c>
      <c r="X93" s="59">
        <f t="shared" si="23"/>
        <v>0.25</v>
      </c>
      <c r="Y93" s="59">
        <f t="shared" si="23"/>
        <v>0.25</v>
      </c>
      <c r="Z93" s="59">
        <f t="shared" si="23"/>
        <v>0.25</v>
      </c>
      <c r="AA93" s="59">
        <f t="shared" si="23"/>
        <v>0.25</v>
      </c>
      <c r="AB93" s="59">
        <f t="shared" si="23"/>
        <v>0.25</v>
      </c>
      <c r="AC93" s="59">
        <f t="shared" si="23"/>
        <v>0.25</v>
      </c>
      <c r="AD93" s="59">
        <f t="shared" si="23"/>
        <v>0.25</v>
      </c>
      <c r="AE93" s="59">
        <f t="shared" si="23"/>
        <v>0.25</v>
      </c>
      <c r="AF93" s="59">
        <f t="shared" si="23"/>
        <v>0.5625</v>
      </c>
      <c r="AG93" s="59">
        <f t="shared" si="23"/>
        <v>0.5625</v>
      </c>
      <c r="AH93" s="59">
        <f t="shared" si="23"/>
        <v>0.5625</v>
      </c>
      <c r="AI93" s="59">
        <f t="shared" si="23"/>
        <v>0.5625</v>
      </c>
      <c r="AJ93" s="59">
        <f t="shared" si="23"/>
        <v>0.5625</v>
      </c>
      <c r="AK93" s="59">
        <f t="shared" si="23"/>
        <v>0.5625</v>
      </c>
      <c r="AL93" s="59">
        <f t="shared" si="23"/>
        <v>0.5625</v>
      </c>
      <c r="AM93" s="60">
        <f t="shared" si="23"/>
        <v>0.5625</v>
      </c>
      <c r="AN93" s="97">
        <f>IF(AO93=0,"100%",AVERAGE(I93:AM93))</f>
        <v>0.33064516129032256</v>
      </c>
      <c r="AO93" s="93">
        <f>SUM(AO77:AO92)</f>
        <v>332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82"/>
      <c r="Y94" s="82"/>
      <c r="Z94" s="82"/>
      <c r="AA94" s="82"/>
      <c r="AB94" s="82"/>
      <c r="AC94" s="259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8">
        <f>IF(COUNTA(I94:AM94)=0,1,1-COUNTIF(I94:AM94,"☓")/31)</f>
        <v>1</v>
      </c>
      <c r="AO94" s="89">
        <f t="shared" si="21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82"/>
      <c r="Y95" s="82"/>
      <c r="Z95" s="82"/>
      <c r="AA95" s="82"/>
      <c r="AB95" s="82"/>
      <c r="AC95" s="259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8">
        <f t="shared" ref="AN95:AN114" si="24">IF(COUNTA(I95:AM95)=0,1,1-COUNTIF(I95:AM95,"☓")/31)</f>
        <v>1</v>
      </c>
      <c r="AO95" s="89">
        <f t="shared" si="21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82"/>
      <c r="Y96" s="82"/>
      <c r="Z96" s="82"/>
      <c r="AA96" s="82"/>
      <c r="AB96" s="82"/>
      <c r="AC96" s="259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8">
        <f t="shared" si="24"/>
        <v>1</v>
      </c>
      <c r="AO96" s="89">
        <f t="shared" si="21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82"/>
      <c r="Y97" s="82"/>
      <c r="Z97" s="82"/>
      <c r="AA97" s="82"/>
      <c r="AB97" s="82"/>
      <c r="AC97" s="259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8">
        <f t="shared" si="24"/>
        <v>1</v>
      </c>
      <c r="AO97" s="89">
        <f t="shared" si="21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82"/>
      <c r="Y98" s="82"/>
      <c r="Z98" s="82"/>
      <c r="AA98" s="82"/>
      <c r="AB98" s="82"/>
      <c r="AC98" s="259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8">
        <f t="shared" si="24"/>
        <v>1</v>
      </c>
      <c r="AO98" s="89">
        <f t="shared" si="21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82"/>
      <c r="Y99" s="82"/>
      <c r="Z99" s="82"/>
      <c r="AA99" s="82"/>
      <c r="AB99" s="82"/>
      <c r="AC99" s="259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8">
        <f t="shared" si="24"/>
        <v>1</v>
      </c>
      <c r="AO99" s="89">
        <f t="shared" si="21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82"/>
      <c r="Y100" s="82"/>
      <c r="Z100" s="82"/>
      <c r="AA100" s="82"/>
      <c r="AB100" s="82"/>
      <c r="AC100" s="259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8">
        <f t="shared" si="24"/>
        <v>1</v>
      </c>
      <c r="AO100" s="89">
        <f t="shared" si="21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82"/>
      <c r="Y101" s="82"/>
      <c r="Z101" s="82"/>
      <c r="AA101" s="82"/>
      <c r="AB101" s="82"/>
      <c r="AC101" s="259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8">
        <f t="shared" si="24"/>
        <v>1</v>
      </c>
      <c r="AO101" s="89">
        <f t="shared" si="21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82"/>
      <c r="Y102" s="82"/>
      <c r="Z102" s="82"/>
      <c r="AA102" s="82"/>
      <c r="AB102" s="82"/>
      <c r="AC102" s="259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8">
        <f t="shared" si="24"/>
        <v>1</v>
      </c>
      <c r="AO102" s="89">
        <f t="shared" si="21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82"/>
      <c r="Y103" s="82"/>
      <c r="Z103" s="82"/>
      <c r="AA103" s="82"/>
      <c r="AB103" s="82"/>
      <c r="AC103" s="259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8">
        <f t="shared" si="24"/>
        <v>1</v>
      </c>
      <c r="AO103" s="89">
        <f t="shared" si="21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82"/>
      <c r="Y104" s="82"/>
      <c r="Z104" s="82"/>
      <c r="AA104" s="82"/>
      <c r="AB104" s="82"/>
      <c r="AC104" s="259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8">
        <f t="shared" si="24"/>
        <v>1</v>
      </c>
      <c r="AO104" s="89">
        <f t="shared" si="21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82"/>
      <c r="Y105" s="82"/>
      <c r="Z105" s="82"/>
      <c r="AA105" s="82"/>
      <c r="AB105" s="82"/>
      <c r="AC105" s="259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8">
        <f t="shared" si="24"/>
        <v>1</v>
      </c>
      <c r="AO105" s="89">
        <f t="shared" si="21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82"/>
      <c r="Y106" s="82"/>
      <c r="Z106" s="82"/>
      <c r="AA106" s="82"/>
      <c r="AB106" s="82"/>
      <c r="AC106" s="259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8">
        <f t="shared" si="24"/>
        <v>1</v>
      </c>
      <c r="AO106" s="89">
        <f t="shared" si="21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82"/>
      <c r="Y107" s="82"/>
      <c r="Z107" s="82"/>
      <c r="AA107" s="82"/>
      <c r="AB107" s="82"/>
      <c r="AC107" s="259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8">
        <f t="shared" si="24"/>
        <v>1</v>
      </c>
      <c r="AO107" s="89">
        <f t="shared" si="21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82"/>
      <c r="Y108" s="82"/>
      <c r="Z108" s="82"/>
      <c r="AA108" s="82"/>
      <c r="AB108" s="82"/>
      <c r="AC108" s="259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8">
        <f t="shared" si="24"/>
        <v>1</v>
      </c>
      <c r="AO108" s="89">
        <f t="shared" si="21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82"/>
      <c r="Y109" s="82"/>
      <c r="Z109" s="82"/>
      <c r="AA109" s="82"/>
      <c r="AB109" s="82"/>
      <c r="AC109" s="259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8">
        <f t="shared" si="24"/>
        <v>1</v>
      </c>
      <c r="AO109" s="89">
        <f t="shared" si="21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82"/>
      <c r="Y110" s="82"/>
      <c r="Z110" s="82"/>
      <c r="AA110" s="82"/>
      <c r="AB110" s="82"/>
      <c r="AC110" s="259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8">
        <f t="shared" si="24"/>
        <v>1</v>
      </c>
      <c r="AO110" s="89">
        <f t="shared" si="21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82"/>
      <c r="Y111" s="82"/>
      <c r="Z111" s="82"/>
      <c r="AA111" s="82"/>
      <c r="AB111" s="82"/>
      <c r="AC111" s="259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8">
        <f t="shared" si="24"/>
        <v>1</v>
      </c>
      <c r="AO111" s="89">
        <f t="shared" si="21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82"/>
      <c r="Y112" s="82"/>
      <c r="Z112" s="82"/>
      <c r="AA112" s="82"/>
      <c r="AB112" s="82"/>
      <c r="AC112" s="259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8">
        <f t="shared" si="24"/>
        <v>1</v>
      </c>
      <c r="AO112" s="89">
        <f t="shared" si="21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82"/>
      <c r="Y113" s="82"/>
      <c r="Z113" s="82"/>
      <c r="AA113" s="82"/>
      <c r="AB113" s="82"/>
      <c r="AC113" s="259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8">
        <f t="shared" si="24"/>
        <v>1</v>
      </c>
      <c r="AO113" s="89">
        <f t="shared" si="21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264" t="s">
        <v>262</v>
      </c>
      <c r="G114" s="34" t="s">
        <v>263</v>
      </c>
      <c r="H114" s="10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82"/>
      <c r="Y114" s="82"/>
      <c r="Z114" s="82"/>
      <c r="AA114" s="82"/>
      <c r="AB114" s="82"/>
      <c r="AC114" s="259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8">
        <f t="shared" si="24"/>
        <v>1</v>
      </c>
      <c r="AO114" s="89">
        <f t="shared" si="21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0.84090909090909094</v>
      </c>
      <c r="J116" s="76">
        <f t="shared" ref="J116:AM116" si="26">AVERAGE(J115,J93,J76,J73,J70,J62,J59,J52,J40,J35,J11)</f>
        <v>0.84090909090909094</v>
      </c>
      <c r="K116" s="76">
        <f t="shared" si="26"/>
        <v>0.84090909090909094</v>
      </c>
      <c r="L116" s="76">
        <f t="shared" si="26"/>
        <v>0.84090909090909094</v>
      </c>
      <c r="M116" s="76">
        <f t="shared" si="26"/>
        <v>0.84090909090909094</v>
      </c>
      <c r="N116" s="76">
        <f t="shared" si="26"/>
        <v>0.84090909090909094</v>
      </c>
      <c r="O116" s="76">
        <f t="shared" si="26"/>
        <v>0.84090909090909094</v>
      </c>
      <c r="P116" s="76">
        <f t="shared" si="26"/>
        <v>0.84090909090909094</v>
      </c>
      <c r="Q116" s="76">
        <f t="shared" si="26"/>
        <v>0.84090909090909094</v>
      </c>
      <c r="R116" s="76">
        <f t="shared" si="26"/>
        <v>0.84090909090909094</v>
      </c>
      <c r="S116" s="76">
        <f t="shared" si="26"/>
        <v>0.84090909090909094</v>
      </c>
      <c r="T116" s="76">
        <f t="shared" si="26"/>
        <v>0.84090909090909094</v>
      </c>
      <c r="U116" s="76">
        <f t="shared" si="26"/>
        <v>0.84090909090909094</v>
      </c>
      <c r="V116" s="76">
        <f t="shared" si="26"/>
        <v>0.84090909090909094</v>
      </c>
      <c r="W116" s="76">
        <f t="shared" si="26"/>
        <v>0.84090909090909094</v>
      </c>
      <c r="X116" s="76">
        <f t="shared" si="26"/>
        <v>0.84090909090909094</v>
      </c>
      <c r="Y116" s="76">
        <f t="shared" si="26"/>
        <v>0.84090909090909094</v>
      </c>
      <c r="Z116" s="76">
        <f t="shared" si="26"/>
        <v>0.84090909090909094</v>
      </c>
      <c r="AA116" s="76">
        <f t="shared" si="26"/>
        <v>0.93181818181818177</v>
      </c>
      <c r="AB116" s="76">
        <f t="shared" si="26"/>
        <v>0.84090909090909094</v>
      </c>
      <c r="AC116" s="76">
        <f t="shared" si="26"/>
        <v>0.84090909090909094</v>
      </c>
      <c r="AD116" s="76">
        <f t="shared" si="26"/>
        <v>0.84090909090909094</v>
      </c>
      <c r="AE116" s="76">
        <f t="shared" si="26"/>
        <v>0.84090909090909094</v>
      </c>
      <c r="AF116" s="76">
        <f t="shared" si="26"/>
        <v>0.86931818181818177</v>
      </c>
      <c r="AG116" s="76">
        <f t="shared" si="26"/>
        <v>0.86931818181818177</v>
      </c>
      <c r="AH116" s="76">
        <f t="shared" si="26"/>
        <v>0.86931818181818177</v>
      </c>
      <c r="AI116" s="76">
        <f t="shared" si="26"/>
        <v>0.86931818181818177</v>
      </c>
      <c r="AJ116" s="76">
        <f t="shared" si="26"/>
        <v>0.86931818181818177</v>
      </c>
      <c r="AK116" s="76">
        <f t="shared" si="26"/>
        <v>0.86931818181818177</v>
      </c>
      <c r="AL116" s="76">
        <f t="shared" si="26"/>
        <v>0.86931818181818177</v>
      </c>
      <c r="AM116" s="77">
        <f t="shared" si="26"/>
        <v>0.86931818181818177</v>
      </c>
      <c r="AN116" s="98">
        <f>1-AO116/3069</f>
        <v>0.8514173998044966</v>
      </c>
      <c r="AO116" s="95">
        <f>AO115+AO93+AO76+AO73+AO70+AO62+AO59+AO52+AO40+AO35+AO23+AO11</f>
        <v>456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65"/>
      <c r="J117" s="65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65"/>
      <c r="J118" s="65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65"/>
      <c r="J119" s="65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28"/>
        <v>1</v>
      </c>
      <c r="AO119" s="89">
        <f t="shared" si="27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65"/>
      <c r="J120" s="65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28"/>
        <v>1</v>
      </c>
      <c r="AO120" s="89">
        <f t="shared" si="27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65"/>
      <c r="J121" s="65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28"/>
        <v>1</v>
      </c>
      <c r="AO121" s="89">
        <f t="shared" si="27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65"/>
      <c r="J122" s="65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28"/>
        <v>1</v>
      </c>
      <c r="AO122" s="89">
        <f t="shared" si="27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65"/>
      <c r="J123" s="65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28"/>
        <v>1</v>
      </c>
      <c r="AO123" s="89">
        <f t="shared" si="27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65"/>
      <c r="J124" s="65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28"/>
        <v>1</v>
      </c>
      <c r="AO124" s="89">
        <f t="shared" si="27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65"/>
      <c r="J125" s="65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28"/>
        <v>1</v>
      </c>
      <c r="AO125" s="89">
        <f t="shared" si="27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65"/>
      <c r="J126" s="65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28"/>
        <v>1</v>
      </c>
      <c r="AO126" s="89">
        <f t="shared" si="27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65"/>
      <c r="J127" s="65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28"/>
        <v>1</v>
      </c>
      <c r="AO127" s="89">
        <f t="shared" si="27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65"/>
      <c r="J128" s="65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28"/>
        <v>1</v>
      </c>
      <c r="AO128" s="89">
        <f t="shared" si="27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65"/>
      <c r="J129" s="65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28"/>
        <v>1</v>
      </c>
      <c r="AO129" s="89">
        <f t="shared" si="27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65"/>
      <c r="J130" s="65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28"/>
        <v>1</v>
      </c>
      <c r="AO130" s="89">
        <f t="shared" si="27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65"/>
      <c r="J131" s="65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28"/>
        <v>1</v>
      </c>
      <c r="AO131" s="89">
        <f t="shared" si="27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65"/>
      <c r="J132" s="65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28"/>
        <v>1</v>
      </c>
      <c r="AO132" s="89">
        <f t="shared" si="27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65"/>
      <c r="J133" s="65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28"/>
        <v>1</v>
      </c>
      <c r="AO133" s="89">
        <f t="shared" si="27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65"/>
      <c r="J134" s="65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28"/>
        <v>1</v>
      </c>
      <c r="AO134" s="89">
        <f t="shared" si="27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65"/>
      <c r="J135" s="65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28"/>
        <v>1</v>
      </c>
      <c r="AO135" s="89">
        <f t="shared" si="27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65"/>
      <c r="J136" s="65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28"/>
        <v>1</v>
      </c>
      <c r="AO136" s="89">
        <f t="shared" si="27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65"/>
      <c r="J137" s="65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28"/>
        <v>1</v>
      </c>
      <c r="AO137" s="89">
        <f t="shared" si="27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65"/>
      <c r="J138" s="65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28"/>
        <v>1</v>
      </c>
      <c r="AO138" s="89">
        <f t="shared" si="27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65"/>
      <c r="J139" s="65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28"/>
        <v>1</v>
      </c>
      <c r="AO139" s="89">
        <f t="shared" si="27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65"/>
      <c r="J140" s="65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28"/>
        <v>1</v>
      </c>
      <c r="AO140" s="89">
        <f t="shared" si="27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65"/>
      <c r="J141" s="65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28"/>
        <v>1</v>
      </c>
      <c r="AO141" s="89">
        <f t="shared" si="27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65"/>
      <c r="J142" s="65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28"/>
        <v>1</v>
      </c>
      <c r="AO142" s="89">
        <f t="shared" si="27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65"/>
      <c r="J143" s="65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28"/>
        <v>1</v>
      </c>
      <c r="AO143" s="89">
        <f t="shared" si="27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65"/>
      <c r="J144" s="65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28"/>
        <v>1</v>
      </c>
      <c r="AO144" s="89">
        <f t="shared" si="27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65"/>
      <c r="J145" s="65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28"/>
        <v>1</v>
      </c>
      <c r="AO145" s="89">
        <f t="shared" si="27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65"/>
      <c r="J146" s="65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28"/>
        <v>1</v>
      </c>
      <c r="AO146" s="89">
        <f t="shared" si="27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331</v>
      </c>
      <c r="H147" s="104" t="s">
        <v>90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28"/>
        <v>1</v>
      </c>
      <c r="AO147" s="89">
        <f t="shared" si="27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0">AVERAGE(I116,I148)</f>
        <v>0.92045454545454541</v>
      </c>
      <c r="J149" s="76">
        <f t="shared" si="30"/>
        <v>0.92045454545454541</v>
      </c>
      <c r="K149" s="76">
        <f t="shared" si="30"/>
        <v>0.92045454545454541</v>
      </c>
      <c r="L149" s="76">
        <f t="shared" si="30"/>
        <v>0.92045454545454541</v>
      </c>
      <c r="M149" s="76">
        <f t="shared" si="30"/>
        <v>0.92045454545454541</v>
      </c>
      <c r="N149" s="76">
        <f t="shared" si="30"/>
        <v>0.92045454545454541</v>
      </c>
      <c r="O149" s="76">
        <f t="shared" si="30"/>
        <v>0.92045454545454541</v>
      </c>
      <c r="P149" s="76">
        <f t="shared" si="30"/>
        <v>0.92045454545454541</v>
      </c>
      <c r="Q149" s="76">
        <f t="shared" si="30"/>
        <v>0.92045454545454541</v>
      </c>
      <c r="R149" s="76">
        <f t="shared" si="30"/>
        <v>0.92045454545454541</v>
      </c>
      <c r="S149" s="76">
        <f t="shared" si="30"/>
        <v>0.92045454545454541</v>
      </c>
      <c r="T149" s="76">
        <f t="shared" si="30"/>
        <v>0.92045454545454541</v>
      </c>
      <c r="U149" s="76">
        <f t="shared" si="30"/>
        <v>0.92045454545454541</v>
      </c>
      <c r="V149" s="76">
        <f t="shared" si="30"/>
        <v>0.92045454545454541</v>
      </c>
      <c r="W149" s="76">
        <f t="shared" si="30"/>
        <v>0.92045454545454541</v>
      </c>
      <c r="X149" s="76">
        <f t="shared" si="30"/>
        <v>0.92045454545454541</v>
      </c>
      <c r="Y149" s="76">
        <f t="shared" si="30"/>
        <v>0.92045454545454541</v>
      </c>
      <c r="Z149" s="76">
        <f t="shared" si="30"/>
        <v>0.92045454545454541</v>
      </c>
      <c r="AA149" s="76">
        <f t="shared" si="30"/>
        <v>0.96590909090909083</v>
      </c>
      <c r="AB149" s="76">
        <f t="shared" si="30"/>
        <v>0.92045454545454541</v>
      </c>
      <c r="AC149" s="76">
        <f t="shared" si="30"/>
        <v>0.92045454545454541</v>
      </c>
      <c r="AD149" s="76">
        <f t="shared" si="30"/>
        <v>0.92045454545454541</v>
      </c>
      <c r="AE149" s="76">
        <f t="shared" si="30"/>
        <v>0.92045454545454541</v>
      </c>
      <c r="AF149" s="76">
        <f t="shared" si="30"/>
        <v>0.93465909090909083</v>
      </c>
      <c r="AG149" s="76">
        <f t="shared" si="30"/>
        <v>0.93465909090909083</v>
      </c>
      <c r="AH149" s="76">
        <f t="shared" si="30"/>
        <v>0.93465909090909083</v>
      </c>
      <c r="AI149" s="76">
        <f t="shared" si="30"/>
        <v>0.93465909090909083</v>
      </c>
      <c r="AJ149" s="76">
        <f t="shared" si="30"/>
        <v>0.93465909090909083</v>
      </c>
      <c r="AK149" s="76">
        <f t="shared" si="30"/>
        <v>0.93465909090909083</v>
      </c>
      <c r="AL149" s="76">
        <f t="shared" si="30"/>
        <v>0.93465909090909083</v>
      </c>
      <c r="AM149" s="77">
        <f t="shared" si="30"/>
        <v>0.93465909090909083</v>
      </c>
      <c r="AN149" s="127">
        <f>1-(AO149/4030)</f>
        <v>0.88684863523573199</v>
      </c>
      <c r="AO149" s="128">
        <f>SUM(AO116+AO148)</f>
        <v>456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P152" s="64"/>
    </row>
    <row r="153" spans="2:42" x14ac:dyDescent="0.2">
      <c r="AP153" s="64"/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1776" priority="29" stopIfTrue="1" operator="equal">
      <formula>"☓"</formula>
    </cfRule>
    <cfRule type="containsText" dxfId="1775" priority="30" stopIfTrue="1" operator="containsText" text="☓">
      <formula>NOT(ISERROR(SEARCH("☓",H4)))</formula>
    </cfRule>
  </conditionalFormatting>
  <conditionalFormatting sqref="I5:W10">
    <cfRule type="containsText" dxfId="1774" priority="64" stopIfTrue="1" operator="containsText" text="☓">
      <formula>NOT(ISERROR(SEARCH("☓",I5)))</formula>
    </cfRule>
    <cfRule type="cellIs" dxfId="1773" priority="63" stopIfTrue="1" operator="equal">
      <formula>"☓"</formula>
    </cfRule>
  </conditionalFormatting>
  <conditionalFormatting sqref="I12:W22">
    <cfRule type="containsText" dxfId="1772" priority="62" stopIfTrue="1" operator="containsText" text="☓">
      <formula>NOT(ISERROR(SEARCH("☓",I12)))</formula>
    </cfRule>
    <cfRule type="cellIs" dxfId="1771" priority="61" stopIfTrue="1" operator="equal">
      <formula>"☓"</formula>
    </cfRule>
  </conditionalFormatting>
  <conditionalFormatting sqref="I24:W34">
    <cfRule type="containsText" dxfId="1770" priority="60" stopIfTrue="1" operator="containsText" text="☓">
      <formula>NOT(ISERROR(SEARCH("☓",I24)))</formula>
    </cfRule>
    <cfRule type="cellIs" dxfId="1769" priority="59" stopIfTrue="1" operator="equal">
      <formula>"☓"</formula>
    </cfRule>
  </conditionalFormatting>
  <conditionalFormatting sqref="I41:W51">
    <cfRule type="containsText" dxfId="1768" priority="56" stopIfTrue="1" operator="containsText" text="☓">
      <formula>NOT(ISERROR(SEARCH("☓",I41)))</formula>
    </cfRule>
  </conditionalFormatting>
  <conditionalFormatting sqref="I53:W58">
    <cfRule type="cellIs" dxfId="1767" priority="53" stopIfTrue="1" operator="equal">
      <formula>"☓"</formula>
    </cfRule>
    <cfRule type="containsText" dxfId="1766" priority="54" stopIfTrue="1" operator="containsText" text="☓">
      <formula>NOT(ISERROR(SEARCH("☓",I53)))</formula>
    </cfRule>
  </conditionalFormatting>
  <conditionalFormatting sqref="I60:W61">
    <cfRule type="containsText" dxfId="1765" priority="52" stopIfTrue="1" operator="containsText" text="☓">
      <formula>NOT(ISERROR(SEARCH("☓",I60)))</formula>
    </cfRule>
    <cfRule type="cellIs" dxfId="1764" priority="51" stopIfTrue="1" operator="equal">
      <formula>"☓"</formula>
    </cfRule>
  </conditionalFormatting>
  <conditionalFormatting sqref="I63:W69">
    <cfRule type="containsText" dxfId="1763" priority="50" stopIfTrue="1" operator="containsText" text="☓">
      <formula>NOT(ISERROR(SEARCH("☓",I63)))</formula>
    </cfRule>
  </conditionalFormatting>
  <conditionalFormatting sqref="I71:W72">
    <cfRule type="containsText" dxfId="1762" priority="48" stopIfTrue="1" operator="containsText" text="☓">
      <formula>NOT(ISERROR(SEARCH("☓",I71)))</formula>
    </cfRule>
    <cfRule type="cellIs" dxfId="1761" priority="47" stopIfTrue="1" operator="equal">
      <formula>"☓"</formula>
    </cfRule>
  </conditionalFormatting>
  <conditionalFormatting sqref="I74:W75">
    <cfRule type="cellIs" dxfId="1760" priority="45" stopIfTrue="1" operator="equal">
      <formula>"☓"</formula>
    </cfRule>
    <cfRule type="containsText" dxfId="1759" priority="46" stopIfTrue="1" operator="containsText" text="☓">
      <formula>NOT(ISERROR(SEARCH("☓",I74)))</formula>
    </cfRule>
  </conditionalFormatting>
  <conditionalFormatting sqref="I77:W78 I80:W81">
    <cfRule type="cellIs" dxfId="1758" priority="43" stopIfTrue="1" operator="equal">
      <formula>"☓"</formula>
    </cfRule>
    <cfRule type="containsText" dxfId="1757" priority="44" stopIfTrue="1" operator="containsText" text="☓">
      <formula>NOT(ISERROR(SEARCH("☓",I77)))</formula>
    </cfRule>
  </conditionalFormatting>
  <conditionalFormatting sqref="I94:W114">
    <cfRule type="cellIs" dxfId="1756" priority="41" stopIfTrue="1" operator="equal">
      <formula>"☓"</formula>
    </cfRule>
    <cfRule type="containsText" dxfId="1755" priority="42" stopIfTrue="1" operator="containsText" text="☓">
      <formula>NOT(ISERROR(SEARCH("☓",I94)))</formula>
    </cfRule>
  </conditionalFormatting>
  <conditionalFormatting sqref="I117:W147">
    <cfRule type="cellIs" dxfId="1754" priority="37" stopIfTrue="1" operator="equal">
      <formula>"☓"</formula>
    </cfRule>
    <cfRule type="containsText" dxfId="1753" priority="38" stopIfTrue="1" operator="containsText" text="☓">
      <formula>NOT(ISERROR(SEARCH("☓",I117)))</formula>
    </cfRule>
  </conditionalFormatting>
  <conditionalFormatting sqref="I82:AE82">
    <cfRule type="cellIs" dxfId="1752" priority="15" stopIfTrue="1" operator="equal">
      <formula>"☓"</formula>
    </cfRule>
    <cfRule type="containsText" dxfId="1751" priority="16" stopIfTrue="1" operator="containsText" text="☓">
      <formula>NOT(ISERROR(SEARCH("☓",I82)))</formula>
    </cfRule>
  </conditionalFormatting>
  <conditionalFormatting sqref="I90:AE92">
    <cfRule type="containsText" dxfId="1750" priority="18" stopIfTrue="1" operator="containsText" text="☓">
      <formula>NOT(ISERROR(SEARCH("☓",I90)))</formula>
    </cfRule>
  </conditionalFormatting>
  <conditionalFormatting sqref="I79:AG79">
    <cfRule type="containsText" dxfId="1749" priority="24" stopIfTrue="1" operator="containsText" text="☓">
      <formula>NOT(ISERROR(SEARCH("☓",I79)))</formula>
    </cfRule>
  </conditionalFormatting>
  <conditionalFormatting sqref="I36:AM39">
    <cfRule type="cellIs" dxfId="1748" priority="25" stopIfTrue="1" operator="equal">
      <formula>"☓"</formula>
    </cfRule>
    <cfRule type="containsText" dxfId="1747" priority="26" stopIfTrue="1" operator="containsText" text="☓">
      <formula>NOT(ISERROR(SEARCH("☓",I36)))</formula>
    </cfRule>
  </conditionalFormatting>
  <conditionalFormatting sqref="I41:AM51">
    <cfRule type="cellIs" dxfId="1746" priority="55" stopIfTrue="1" operator="equal">
      <formula>"☓"</formula>
    </cfRule>
  </conditionalFormatting>
  <conditionalFormatting sqref="I63:AM69">
    <cfRule type="cellIs" dxfId="1745" priority="49" stopIfTrue="1" operator="equal">
      <formula>"☓"</formula>
    </cfRule>
  </conditionalFormatting>
  <conditionalFormatting sqref="I79:AM79">
    <cfRule type="cellIs" dxfId="1744" priority="23" stopIfTrue="1" operator="equal">
      <formula>"☓"</formula>
    </cfRule>
  </conditionalFormatting>
  <conditionalFormatting sqref="I83:AM89">
    <cfRule type="containsText" dxfId="1743" priority="2" stopIfTrue="1" operator="containsText" text="☓">
      <formula>NOT(ISERROR(SEARCH("☓",I83)))</formula>
    </cfRule>
  </conditionalFormatting>
  <conditionalFormatting sqref="I83:AM92">
    <cfRule type="cellIs" dxfId="1742" priority="1" stopIfTrue="1" operator="equal">
      <formula>"☓"</formula>
    </cfRule>
  </conditionalFormatting>
  <conditionalFormatting sqref="K117:W146">
    <cfRule type="cellIs" dxfId="1741" priority="31" stopIfTrue="1" operator="equal">
      <formula>"☓"</formula>
    </cfRule>
    <cfRule type="cellIs" dxfId="1740" priority="32" stopIfTrue="1" operator="greaterThan">
      <formula>0</formula>
    </cfRule>
    <cfRule type="cellIs" dxfId="1739" priority="33" stopIfTrue="1" operator="equal">
      <formula>"☓"</formula>
    </cfRule>
    <cfRule type="cellIs" dxfId="1738" priority="35" stopIfTrue="1" operator="equal">
      <formula>"☓"</formula>
    </cfRule>
    <cfRule type="cellIs" dxfId="1737" priority="36" stopIfTrue="1" operator="greaterThan">
      <formula>0</formula>
    </cfRule>
    <cfRule type="containsText" dxfId="1736" priority="34" stopIfTrue="1" operator="containsText" text="☓">
      <formula>NOT(ISERROR(SEARCH("☓",K117)))</formula>
    </cfRule>
  </conditionalFormatting>
  <conditionalFormatting sqref="X5:AE10">
    <cfRule type="cellIs" dxfId="1735" priority="270" stopIfTrue="1" operator="greaterThan">
      <formula>0</formula>
    </cfRule>
    <cfRule type="cellIs" dxfId="1734" priority="269" stopIfTrue="1" operator="equal">
      <formula>"☓"</formula>
    </cfRule>
    <cfRule type="containsText" dxfId="1733" priority="268" stopIfTrue="1" operator="containsText" text="☓">
      <formula>NOT(ISERROR(SEARCH("☓",X5)))</formula>
    </cfRule>
    <cfRule type="cellIs" dxfId="1732" priority="267" stopIfTrue="1" operator="equal">
      <formula>"☓"</formula>
    </cfRule>
    <cfRule type="cellIs" dxfId="1731" priority="266" stopIfTrue="1" operator="greaterThan">
      <formula>0</formula>
    </cfRule>
    <cfRule type="containsText" dxfId="1730" priority="272" stopIfTrue="1" operator="containsText" text="☓">
      <formula>NOT(ISERROR(SEARCH("☓",X5)))</formula>
    </cfRule>
    <cfRule type="cellIs" dxfId="1729" priority="271" stopIfTrue="1" operator="equal">
      <formula>"☓"</formula>
    </cfRule>
  </conditionalFormatting>
  <conditionalFormatting sqref="X12:AE22">
    <cfRule type="cellIs" dxfId="1728" priority="263" stopIfTrue="1" operator="equal">
      <formula>"☓"</formula>
    </cfRule>
    <cfRule type="cellIs" dxfId="1727" priority="262" stopIfTrue="1" operator="greaterThan">
      <formula>0</formula>
    </cfRule>
    <cfRule type="cellIs" dxfId="1726" priority="261" stopIfTrue="1" operator="equal">
      <formula>"☓"</formula>
    </cfRule>
    <cfRule type="containsText" dxfId="1725" priority="260" stopIfTrue="1" operator="containsText" text="☓">
      <formula>NOT(ISERROR(SEARCH("☓",X12)))</formula>
    </cfRule>
    <cfRule type="cellIs" dxfId="1724" priority="258" stopIfTrue="1" operator="greaterThan">
      <formula>0</formula>
    </cfRule>
    <cfRule type="cellIs" dxfId="1723" priority="259" stopIfTrue="1" operator="equal">
      <formula>"☓"</formula>
    </cfRule>
    <cfRule type="containsText" dxfId="1722" priority="264" stopIfTrue="1" operator="containsText" text="☓">
      <formula>NOT(ISERROR(SEARCH("☓",X12)))</formula>
    </cfRule>
  </conditionalFormatting>
  <conditionalFormatting sqref="X24:AE34">
    <cfRule type="cellIs" dxfId="1721" priority="251" stopIfTrue="1" operator="equal">
      <formula>"☓"</formula>
    </cfRule>
    <cfRule type="cellIs" dxfId="1720" priority="250" stopIfTrue="1" operator="greaterThan">
      <formula>0</formula>
    </cfRule>
    <cfRule type="containsText" dxfId="1719" priority="252" stopIfTrue="1" operator="containsText" text="☓">
      <formula>NOT(ISERROR(SEARCH("☓",X24)))</formula>
    </cfRule>
    <cfRule type="cellIs" dxfId="1718" priority="253" stopIfTrue="1" operator="equal">
      <formula>"☓"</formula>
    </cfRule>
    <cfRule type="cellIs" dxfId="1717" priority="254" stopIfTrue="1" operator="greaterThan">
      <formula>0</formula>
    </cfRule>
    <cfRule type="cellIs" dxfId="1716" priority="255" stopIfTrue="1" operator="equal">
      <formula>"☓"</formula>
    </cfRule>
    <cfRule type="containsText" dxfId="1715" priority="256" stopIfTrue="1" operator="containsText" text="☓">
      <formula>NOT(ISERROR(SEARCH("☓",X24)))</formula>
    </cfRule>
  </conditionalFormatting>
  <conditionalFormatting sqref="X53:AE58">
    <cfRule type="cellIs" dxfId="1714" priority="226" stopIfTrue="1" operator="greaterThan">
      <formula>0</formula>
    </cfRule>
    <cfRule type="cellIs" dxfId="1713" priority="227" stopIfTrue="1" operator="equal">
      <formula>"☓"</formula>
    </cfRule>
    <cfRule type="containsText" dxfId="1712" priority="228" stopIfTrue="1" operator="containsText" text="☓">
      <formula>NOT(ISERROR(SEARCH("☓",X53)))</formula>
    </cfRule>
    <cfRule type="cellIs" dxfId="1711" priority="229" stopIfTrue="1" operator="equal">
      <formula>"☓"</formula>
    </cfRule>
    <cfRule type="containsText" dxfId="1710" priority="232" stopIfTrue="1" operator="containsText" text="☓">
      <formula>NOT(ISERROR(SEARCH("☓",X53)))</formula>
    </cfRule>
    <cfRule type="cellIs" dxfId="1709" priority="231" stopIfTrue="1" operator="equal">
      <formula>"☓"</formula>
    </cfRule>
    <cfRule type="cellIs" dxfId="1708" priority="230" stopIfTrue="1" operator="greaterThan">
      <formula>0</formula>
    </cfRule>
  </conditionalFormatting>
  <conditionalFormatting sqref="X60:AE61">
    <cfRule type="cellIs" dxfId="1707" priority="218" stopIfTrue="1" operator="greaterThan">
      <formula>0</formula>
    </cfRule>
    <cfRule type="containsText" dxfId="1706" priority="224" stopIfTrue="1" operator="containsText" text="☓">
      <formula>NOT(ISERROR(SEARCH("☓",X60)))</formula>
    </cfRule>
    <cfRule type="cellIs" dxfId="1705" priority="223" stopIfTrue="1" operator="equal">
      <formula>"☓"</formula>
    </cfRule>
    <cfRule type="cellIs" dxfId="1704" priority="222" stopIfTrue="1" operator="greaterThan">
      <formula>0</formula>
    </cfRule>
    <cfRule type="cellIs" dxfId="1703" priority="221" stopIfTrue="1" operator="equal">
      <formula>"☓"</formula>
    </cfRule>
    <cfRule type="containsText" dxfId="1702" priority="220" stopIfTrue="1" operator="containsText" text="☓">
      <formula>NOT(ISERROR(SEARCH("☓",X60)))</formula>
    </cfRule>
    <cfRule type="cellIs" dxfId="1701" priority="219" stopIfTrue="1" operator="equal">
      <formula>"☓"</formula>
    </cfRule>
  </conditionalFormatting>
  <conditionalFormatting sqref="X71:AE72">
    <cfRule type="cellIs" dxfId="1700" priority="206" stopIfTrue="1" operator="greaterThan">
      <formula>0</formula>
    </cfRule>
    <cfRule type="containsText" dxfId="1699" priority="208" stopIfTrue="1" operator="containsText" text="☓">
      <formula>NOT(ISERROR(SEARCH("☓",X71)))</formula>
    </cfRule>
    <cfRule type="cellIs" dxfId="1698" priority="207" stopIfTrue="1" operator="equal">
      <formula>"☓"</formula>
    </cfRule>
    <cfRule type="cellIs" dxfId="1697" priority="205" stopIfTrue="1" operator="equal">
      <formula>"☓"</formula>
    </cfRule>
    <cfRule type="containsText" dxfId="1696" priority="204" stopIfTrue="1" operator="containsText" text="☓">
      <formula>NOT(ISERROR(SEARCH("☓",X71)))</formula>
    </cfRule>
    <cfRule type="cellIs" dxfId="1695" priority="203" stopIfTrue="1" operator="equal">
      <formula>"☓"</formula>
    </cfRule>
    <cfRule type="cellIs" dxfId="1694" priority="202" stopIfTrue="1" operator="greaterThan">
      <formula>0</formula>
    </cfRule>
  </conditionalFormatting>
  <conditionalFormatting sqref="X74:AE75">
    <cfRule type="cellIs" dxfId="1693" priority="198" stopIfTrue="1" operator="greaterThan">
      <formula>0</formula>
    </cfRule>
    <cfRule type="cellIs" dxfId="1692" priority="197" stopIfTrue="1" operator="equal">
      <formula>"☓"</formula>
    </cfRule>
    <cfRule type="containsText" dxfId="1691" priority="196" stopIfTrue="1" operator="containsText" text="☓">
      <formula>NOT(ISERROR(SEARCH("☓",X74)))</formula>
    </cfRule>
    <cfRule type="containsText" dxfId="1690" priority="200" stopIfTrue="1" operator="containsText" text="☓">
      <formula>NOT(ISERROR(SEARCH("☓",X74)))</formula>
    </cfRule>
    <cfRule type="cellIs" dxfId="1689" priority="195" stopIfTrue="1" operator="equal">
      <formula>"☓"</formula>
    </cfRule>
    <cfRule type="cellIs" dxfId="1688" priority="194" stopIfTrue="1" operator="greaterThan">
      <formula>0</formula>
    </cfRule>
    <cfRule type="cellIs" dxfId="1687" priority="199" stopIfTrue="1" operator="equal">
      <formula>"☓"</formula>
    </cfRule>
  </conditionalFormatting>
  <conditionalFormatting sqref="X77:AE78 X80:AE81">
    <cfRule type="cellIs" dxfId="1686" priority="190" stopIfTrue="1" operator="greaterThan">
      <formula>0</formula>
    </cfRule>
    <cfRule type="cellIs" dxfId="1685" priority="189" stopIfTrue="1" operator="equal">
      <formula>"☓"</formula>
    </cfRule>
    <cfRule type="containsText" dxfId="1684" priority="188" stopIfTrue="1" operator="containsText" text="☓">
      <formula>NOT(ISERROR(SEARCH("☓",X77)))</formula>
    </cfRule>
    <cfRule type="cellIs" dxfId="1683" priority="187" stopIfTrue="1" operator="equal">
      <formula>"☓"</formula>
    </cfRule>
    <cfRule type="cellIs" dxfId="1682" priority="186" stopIfTrue="1" operator="greaterThan">
      <formula>0</formula>
    </cfRule>
    <cfRule type="containsText" dxfId="1681" priority="192" stopIfTrue="1" operator="containsText" text="☓">
      <formula>NOT(ISERROR(SEARCH("☓",X77)))</formula>
    </cfRule>
    <cfRule type="cellIs" dxfId="1680" priority="191" stopIfTrue="1" operator="equal">
      <formula>"☓"</formula>
    </cfRule>
  </conditionalFormatting>
  <conditionalFormatting sqref="X94:AE94 X113:AB114 AD113:AE114">
    <cfRule type="cellIs" dxfId="1679" priority="179" stopIfTrue="1" operator="equal">
      <formula>"☓"</formula>
    </cfRule>
    <cfRule type="containsText" dxfId="1678" priority="184" stopIfTrue="1" operator="containsText" text="☓">
      <formula>NOT(ISERROR(SEARCH("☓",X94)))</formula>
    </cfRule>
    <cfRule type="cellIs" dxfId="1677" priority="183" stopIfTrue="1" operator="equal">
      <formula>"☓"</formula>
    </cfRule>
    <cfRule type="cellIs" dxfId="1676" priority="182" stopIfTrue="1" operator="greaterThan">
      <formula>0</formula>
    </cfRule>
    <cfRule type="cellIs" dxfId="1675" priority="181" stopIfTrue="1" operator="equal">
      <formula>"☓"</formula>
    </cfRule>
    <cfRule type="containsText" dxfId="1674" priority="180" stopIfTrue="1" operator="containsText" text="☓">
      <formula>NOT(ISERROR(SEARCH("☓",X94)))</formula>
    </cfRule>
  </conditionalFormatting>
  <conditionalFormatting sqref="X94:AE94 AD113:AE114 X113:AB114">
    <cfRule type="cellIs" dxfId="1673" priority="178" stopIfTrue="1" operator="greaterThan">
      <formula>0</formula>
    </cfRule>
  </conditionalFormatting>
  <conditionalFormatting sqref="X95:AH95 X96:AB112 AD96:AH112 AC96:AC114">
    <cfRule type="cellIs" dxfId="1672" priority="78" stopIfTrue="1" operator="greaterThan">
      <formula>0</formula>
    </cfRule>
    <cfRule type="cellIs" dxfId="1671" priority="77" stopIfTrue="1" operator="equal">
      <formula>"☓"</formula>
    </cfRule>
    <cfRule type="containsText" dxfId="1670" priority="76" stopIfTrue="1" operator="containsText" text="☓">
      <formula>NOT(ISERROR(SEARCH("☓",X95)))</formula>
    </cfRule>
    <cfRule type="cellIs" dxfId="1669" priority="75" stopIfTrue="1" operator="equal">
      <formula>"☓"</formula>
    </cfRule>
    <cfRule type="cellIs" dxfId="1668" priority="74" stopIfTrue="1" operator="greaterThan">
      <formula>0</formula>
    </cfRule>
    <cfRule type="cellIs" dxfId="1667" priority="73" stopIfTrue="1" operator="equal">
      <formula>"☓"</formula>
    </cfRule>
    <cfRule type="containsText" dxfId="1666" priority="80" stopIfTrue="1" operator="containsText" text="☓">
      <formula>NOT(ISERROR(SEARCH("☓",X95)))</formula>
    </cfRule>
  </conditionalFormatting>
  <conditionalFormatting sqref="X95:AH95 AD96:AH112 X96:AC114">
    <cfRule type="cellIs" dxfId="1665" priority="79" stopIfTrue="1" operator="equal">
      <formula>"☓"</formula>
    </cfRule>
  </conditionalFormatting>
  <conditionalFormatting sqref="X5:AM10">
    <cfRule type="cellIs" dxfId="1664" priority="167" stopIfTrue="1" operator="equal">
      <formula>"☓"</formula>
    </cfRule>
  </conditionalFormatting>
  <conditionalFormatting sqref="X12:AM22">
    <cfRule type="cellIs" dxfId="1663" priority="111" stopIfTrue="1" operator="equal">
      <formula>"☓"</formula>
    </cfRule>
  </conditionalFormatting>
  <conditionalFormatting sqref="X24:AM34">
    <cfRule type="cellIs" dxfId="1662" priority="103" stopIfTrue="1" operator="equal">
      <formula>"☓"</formula>
    </cfRule>
  </conditionalFormatting>
  <conditionalFormatting sqref="X41:AM51">
    <cfRule type="containsText" dxfId="1661" priority="240" stopIfTrue="1" operator="containsText" text="☓">
      <formula>NOT(ISERROR(SEARCH("☓",X41)))</formula>
    </cfRule>
    <cfRule type="cellIs" dxfId="1660" priority="238" stopIfTrue="1" operator="greaterThan">
      <formula>0</formula>
    </cfRule>
    <cfRule type="cellIs" dxfId="1659" priority="239" stopIfTrue="1" operator="equal">
      <formula>"☓"</formula>
    </cfRule>
    <cfRule type="cellIs" dxfId="1658" priority="234" stopIfTrue="1" operator="greaterThan">
      <formula>0</formula>
    </cfRule>
    <cfRule type="cellIs" dxfId="1657" priority="235" stopIfTrue="1" operator="equal">
      <formula>"☓"</formula>
    </cfRule>
    <cfRule type="containsText" dxfId="1656" priority="236" stopIfTrue="1" operator="containsText" text="☓">
      <formula>NOT(ISERROR(SEARCH("☓",X41)))</formula>
    </cfRule>
    <cfRule type="cellIs" dxfId="1655" priority="237" stopIfTrue="1" operator="equal">
      <formula>"☓"</formula>
    </cfRule>
  </conditionalFormatting>
  <conditionalFormatting sqref="X53:AM58">
    <cfRule type="cellIs" dxfId="1654" priority="119" stopIfTrue="1" operator="equal">
      <formula>"☓"</formula>
    </cfRule>
  </conditionalFormatting>
  <conditionalFormatting sqref="X60:AM61">
    <cfRule type="cellIs" dxfId="1653" priority="159" stopIfTrue="1" operator="equal">
      <formula>"☓"</formula>
    </cfRule>
  </conditionalFormatting>
  <conditionalFormatting sqref="X63:AM69">
    <cfRule type="containsText" dxfId="1652" priority="212" stopIfTrue="1" operator="containsText" text="☓">
      <formula>NOT(ISERROR(SEARCH("☓",X63)))</formula>
    </cfRule>
    <cfRule type="cellIs" dxfId="1651" priority="210" stopIfTrue="1" operator="greaterThan">
      <formula>0</formula>
    </cfRule>
    <cfRule type="cellIs" dxfId="1650" priority="211" stopIfTrue="1" operator="equal">
      <formula>"☓"</formula>
    </cfRule>
    <cfRule type="cellIs" dxfId="1649" priority="213" stopIfTrue="1" operator="equal">
      <formula>"☓"</formula>
    </cfRule>
    <cfRule type="cellIs" dxfId="1648" priority="214" stopIfTrue="1" operator="greaterThan">
      <formula>0</formula>
    </cfRule>
    <cfRule type="cellIs" dxfId="1647" priority="215" stopIfTrue="1" operator="equal">
      <formula>"☓"</formula>
    </cfRule>
    <cfRule type="containsText" dxfId="1646" priority="216" stopIfTrue="1" operator="containsText" text="☓">
      <formula>NOT(ISERROR(SEARCH("☓",X63)))</formula>
    </cfRule>
  </conditionalFormatting>
  <conditionalFormatting sqref="X71:AM72">
    <cfRule type="cellIs" dxfId="1645" priority="151" stopIfTrue="1" operator="equal">
      <formula>"☓"</formula>
    </cfRule>
  </conditionalFormatting>
  <conditionalFormatting sqref="X74:AM75">
    <cfRule type="cellIs" dxfId="1644" priority="143" stopIfTrue="1" operator="equal">
      <formula>"☓"</formula>
    </cfRule>
  </conditionalFormatting>
  <conditionalFormatting sqref="X77:AM78 AH79:AM79 X80:AM81 AF82:AM82 AF90:AM92">
    <cfRule type="cellIs" dxfId="1643" priority="135" stopIfTrue="1" operator="equal">
      <formula>"☓"</formula>
    </cfRule>
  </conditionalFormatting>
  <conditionalFormatting sqref="X94:AM94 AI95:AM112 AD113:AM114">
    <cfRule type="cellIs" dxfId="1642" priority="127" stopIfTrue="1" operator="equal">
      <formula>"☓"</formula>
    </cfRule>
  </conditionalFormatting>
  <conditionalFormatting sqref="X117:AM117 X118:AD145 AL118:AM145 X146:AM147">
    <cfRule type="containsText" dxfId="1641" priority="172" stopIfTrue="1" operator="containsText" text="☓">
      <formula>NOT(ISERROR(SEARCH("☓",X117)))</formula>
    </cfRule>
    <cfRule type="cellIs" dxfId="1640" priority="173" stopIfTrue="1" operator="equal">
      <formula>"☓"</formula>
    </cfRule>
    <cfRule type="cellIs" dxfId="1639" priority="174" stopIfTrue="1" operator="greaterThan">
      <formula>0</formula>
    </cfRule>
    <cfRule type="cellIs" dxfId="1638" priority="175" stopIfTrue="1" operator="equal">
      <formula>"☓"</formula>
    </cfRule>
    <cfRule type="containsText" dxfId="1637" priority="176" stopIfTrue="1" operator="containsText" text="☓">
      <formula>NOT(ISERROR(SEARCH("☓",X117)))</formula>
    </cfRule>
    <cfRule type="cellIs" dxfId="1636" priority="171" stopIfTrue="1" operator="equal">
      <formula>"☓"</formula>
    </cfRule>
    <cfRule type="cellIs" dxfId="1635" priority="170" stopIfTrue="1" operator="greaterThan">
      <formula>0</formula>
    </cfRule>
  </conditionalFormatting>
  <conditionalFormatting sqref="X117:AM147">
    <cfRule type="cellIs" dxfId="1634" priority="71" stopIfTrue="1" operator="equal">
      <formula>"☓"</formula>
    </cfRule>
  </conditionalFormatting>
  <conditionalFormatting sqref="AD5:AE5 X10:AE10">
    <cfRule type="cellIs" dxfId="1633" priority="287" stopIfTrue="1" operator="equal">
      <formula>"☓"</formula>
    </cfRule>
    <cfRule type="cellIs" dxfId="1632" priority="286" stopIfTrue="1" operator="greaterThan">
      <formula>0</formula>
    </cfRule>
    <cfRule type="cellIs" dxfId="1631" priority="285" stopIfTrue="1" operator="equal">
      <formula>"☓"</formula>
    </cfRule>
    <cfRule type="containsText" dxfId="1630" priority="284" stopIfTrue="1" operator="containsText" text="☓">
      <formula>NOT(ISERROR(SEARCH("☓",X5)))</formula>
    </cfRule>
    <cfRule type="cellIs" dxfId="1629" priority="283" stopIfTrue="1" operator="equal">
      <formula>"☓"</formula>
    </cfRule>
    <cfRule type="cellIs" dxfId="1628" priority="281" stopIfTrue="1" operator="equal">
      <formula>"☓"</formula>
    </cfRule>
    <cfRule type="containsText" dxfId="1627" priority="288" stopIfTrue="1" operator="containsText" text="☓">
      <formula>NOT(ISERROR(SEARCH("☓",X5)))</formula>
    </cfRule>
    <cfRule type="cellIs" dxfId="1626" priority="282" stopIfTrue="1" operator="greaterThan">
      <formula>0</formula>
    </cfRule>
  </conditionalFormatting>
  <conditionalFormatting sqref="AE118:AK145">
    <cfRule type="cellIs" dxfId="1625" priority="65" stopIfTrue="1" operator="equal">
      <formula>"☓"</formula>
    </cfRule>
    <cfRule type="cellIs" dxfId="1624" priority="66" stopIfTrue="1" operator="greaterThan">
      <formula>0</formula>
    </cfRule>
    <cfRule type="cellIs" dxfId="1623" priority="67" stopIfTrue="1" operator="equal">
      <formula>"☓"</formula>
    </cfRule>
    <cfRule type="containsText" dxfId="1622" priority="68" stopIfTrue="1" operator="containsText" text="☓">
      <formula>NOT(ISERROR(SEARCH("☓",AE118)))</formula>
    </cfRule>
    <cfRule type="cellIs" dxfId="1621" priority="69" stopIfTrue="1" operator="equal">
      <formula>"☓"</formula>
    </cfRule>
    <cfRule type="cellIs" dxfId="1620" priority="70" stopIfTrue="1" operator="greaterThan">
      <formula>0</formula>
    </cfRule>
    <cfRule type="containsText" dxfId="1619" priority="72" stopIfTrue="1" operator="containsText" text="☓">
      <formula>NOT(ISERROR(SEARCH("☓",AE118)))</formula>
    </cfRule>
  </conditionalFormatting>
  <conditionalFormatting sqref="AF5:AM10">
    <cfRule type="containsText" dxfId="1618" priority="168" stopIfTrue="1" operator="containsText" text="☓">
      <formula>NOT(ISERROR(SEARCH("☓",AF5)))</formula>
    </cfRule>
    <cfRule type="cellIs" dxfId="1617" priority="166" stopIfTrue="1" operator="greaterThan">
      <formula>0</formula>
    </cfRule>
    <cfRule type="cellIs" dxfId="1616" priority="165" stopIfTrue="1" operator="equal">
      <formula>"☓"</formula>
    </cfRule>
    <cfRule type="containsText" dxfId="1615" priority="164" stopIfTrue="1" operator="containsText" text="☓">
      <formula>NOT(ISERROR(SEARCH("☓",AF5)))</formula>
    </cfRule>
    <cfRule type="cellIs" dxfId="1614" priority="163" stopIfTrue="1" operator="equal">
      <formula>"☓"</formula>
    </cfRule>
    <cfRule type="cellIs" dxfId="1613" priority="162" stopIfTrue="1" operator="greaterThan">
      <formula>0</formula>
    </cfRule>
    <cfRule type="cellIs" dxfId="1612" priority="161" stopIfTrue="1" operator="equal">
      <formula>"☓"</formula>
    </cfRule>
  </conditionalFormatting>
  <conditionalFormatting sqref="AF12:AM22">
    <cfRule type="cellIs" dxfId="1611" priority="107" stopIfTrue="1" operator="equal">
      <formula>"☓"</formula>
    </cfRule>
    <cfRule type="containsText" dxfId="1610" priority="108" stopIfTrue="1" operator="containsText" text="☓">
      <formula>NOT(ISERROR(SEARCH("☓",AF12)))</formula>
    </cfRule>
    <cfRule type="cellIs" dxfId="1609" priority="109" stopIfTrue="1" operator="equal">
      <formula>"☓"</formula>
    </cfRule>
    <cfRule type="cellIs" dxfId="1608" priority="110" stopIfTrue="1" operator="greaterThan">
      <formula>0</formula>
    </cfRule>
    <cfRule type="containsText" dxfId="1607" priority="112" stopIfTrue="1" operator="containsText" text="☓">
      <formula>NOT(ISERROR(SEARCH("☓",AF12)))</formula>
    </cfRule>
    <cfRule type="cellIs" dxfId="1606" priority="105" stopIfTrue="1" operator="equal">
      <formula>"☓"</formula>
    </cfRule>
    <cfRule type="cellIs" dxfId="1605" priority="106" stopIfTrue="1" operator="greaterThan">
      <formula>0</formula>
    </cfRule>
  </conditionalFormatting>
  <conditionalFormatting sqref="AF24:AM34">
    <cfRule type="cellIs" dxfId="1604" priority="101" stopIfTrue="1" operator="equal">
      <formula>"☓"</formula>
    </cfRule>
    <cfRule type="containsText" dxfId="1603" priority="100" stopIfTrue="1" operator="containsText" text="☓">
      <formula>NOT(ISERROR(SEARCH("☓",AF24)))</formula>
    </cfRule>
    <cfRule type="cellIs" dxfId="1602" priority="98" stopIfTrue="1" operator="greaterThan">
      <formula>0</formula>
    </cfRule>
    <cfRule type="cellIs" dxfId="1601" priority="97" stopIfTrue="1" operator="equal">
      <formula>"☓"</formula>
    </cfRule>
    <cfRule type="cellIs" dxfId="1600" priority="99" stopIfTrue="1" operator="equal">
      <formula>"☓"</formula>
    </cfRule>
    <cfRule type="containsText" dxfId="1599" priority="104" stopIfTrue="1" operator="containsText" text="☓">
      <formula>NOT(ISERROR(SEARCH("☓",AF24)))</formula>
    </cfRule>
    <cfRule type="cellIs" dxfId="1598" priority="102" stopIfTrue="1" operator="greaterThan">
      <formula>0</formula>
    </cfRule>
  </conditionalFormatting>
  <conditionalFormatting sqref="AF53:AM58">
    <cfRule type="cellIs" dxfId="1597" priority="114" stopIfTrue="1" operator="greaterThan">
      <formula>0</formula>
    </cfRule>
    <cfRule type="containsText" dxfId="1596" priority="116" stopIfTrue="1" operator="containsText" text="☓">
      <formula>NOT(ISERROR(SEARCH("☓",AF53)))</formula>
    </cfRule>
    <cfRule type="cellIs" dxfId="1595" priority="118" stopIfTrue="1" operator="greaterThan">
      <formula>0</formula>
    </cfRule>
    <cfRule type="cellIs" dxfId="1594" priority="117" stopIfTrue="1" operator="equal">
      <formula>"☓"</formula>
    </cfRule>
    <cfRule type="cellIs" dxfId="1593" priority="113" stopIfTrue="1" operator="equal">
      <formula>"☓"</formula>
    </cfRule>
    <cfRule type="containsText" dxfId="1592" priority="120" stopIfTrue="1" operator="containsText" text="☓">
      <formula>NOT(ISERROR(SEARCH("☓",AF53)))</formula>
    </cfRule>
    <cfRule type="cellIs" dxfId="1591" priority="115" stopIfTrue="1" operator="equal">
      <formula>"☓"</formula>
    </cfRule>
  </conditionalFormatting>
  <conditionalFormatting sqref="AF60:AM61">
    <cfRule type="cellIs" dxfId="1590" priority="154" stopIfTrue="1" operator="greaterThan">
      <formula>0</formula>
    </cfRule>
    <cfRule type="cellIs" dxfId="1589" priority="153" stopIfTrue="1" operator="equal">
      <formula>"☓"</formula>
    </cfRule>
    <cfRule type="containsText" dxfId="1588" priority="160" stopIfTrue="1" operator="containsText" text="☓">
      <formula>NOT(ISERROR(SEARCH("☓",AF60)))</formula>
    </cfRule>
    <cfRule type="containsText" dxfId="1587" priority="156" stopIfTrue="1" operator="containsText" text="☓">
      <formula>NOT(ISERROR(SEARCH("☓",AF60)))</formula>
    </cfRule>
    <cfRule type="cellIs" dxfId="1586" priority="157" stopIfTrue="1" operator="equal">
      <formula>"☓"</formula>
    </cfRule>
    <cfRule type="cellIs" dxfId="1585" priority="158" stopIfTrue="1" operator="greaterThan">
      <formula>0</formula>
    </cfRule>
    <cfRule type="cellIs" dxfId="1584" priority="155" stopIfTrue="1" operator="equal">
      <formula>"☓"</formula>
    </cfRule>
  </conditionalFormatting>
  <conditionalFormatting sqref="AF71:AM72">
    <cfRule type="cellIs" dxfId="1583" priority="146" stopIfTrue="1" operator="greaterThan">
      <formula>0</formula>
    </cfRule>
    <cfRule type="cellIs" dxfId="1582" priority="145" stopIfTrue="1" operator="equal">
      <formula>"☓"</formula>
    </cfRule>
    <cfRule type="containsText" dxfId="1581" priority="152" stopIfTrue="1" operator="containsText" text="☓">
      <formula>NOT(ISERROR(SEARCH("☓",AF71)))</formula>
    </cfRule>
    <cfRule type="cellIs" dxfId="1580" priority="147" stopIfTrue="1" operator="equal">
      <formula>"☓"</formula>
    </cfRule>
    <cfRule type="cellIs" dxfId="1579" priority="150" stopIfTrue="1" operator="greaterThan">
      <formula>0</formula>
    </cfRule>
    <cfRule type="cellIs" dxfId="1578" priority="149" stopIfTrue="1" operator="equal">
      <formula>"☓"</formula>
    </cfRule>
    <cfRule type="containsText" dxfId="1577" priority="148" stopIfTrue="1" operator="containsText" text="☓">
      <formula>NOT(ISERROR(SEARCH("☓",AF71)))</formula>
    </cfRule>
  </conditionalFormatting>
  <conditionalFormatting sqref="AF74:AM75">
    <cfRule type="cellIs" dxfId="1576" priority="142" stopIfTrue="1" operator="greaterThan">
      <formula>0</formula>
    </cfRule>
    <cfRule type="cellIs" dxfId="1575" priority="137" stopIfTrue="1" operator="equal">
      <formula>"☓"</formula>
    </cfRule>
    <cfRule type="cellIs" dxfId="1574" priority="138" stopIfTrue="1" operator="greaterThan">
      <formula>0</formula>
    </cfRule>
    <cfRule type="cellIs" dxfId="1573" priority="139" stopIfTrue="1" operator="equal">
      <formula>"☓"</formula>
    </cfRule>
    <cfRule type="containsText" dxfId="1572" priority="140" stopIfTrue="1" operator="containsText" text="☓">
      <formula>NOT(ISERROR(SEARCH("☓",AF74)))</formula>
    </cfRule>
    <cfRule type="cellIs" dxfId="1571" priority="141" stopIfTrue="1" operator="equal">
      <formula>"☓"</formula>
    </cfRule>
    <cfRule type="containsText" dxfId="1570" priority="144" stopIfTrue="1" operator="containsText" text="☓">
      <formula>NOT(ISERROR(SEARCH("☓",AF74)))</formula>
    </cfRule>
  </conditionalFormatting>
  <conditionalFormatting sqref="AF77:AM78 AF80:AM82 AH79:AM79 AF90:AM92">
    <cfRule type="cellIs" dxfId="1569" priority="130" stopIfTrue="1" operator="greaterThan">
      <formula>0</formula>
    </cfRule>
  </conditionalFormatting>
  <conditionalFormatting sqref="AF77:AM78 AF80:AM82">
    <cfRule type="cellIs" dxfId="1568" priority="129" stopIfTrue="1" operator="equal">
      <formula>"☓"</formula>
    </cfRule>
  </conditionalFormatting>
  <conditionalFormatting sqref="AF77:AM78 AH79:AM79 AF80:AM82 AF90:AM92">
    <cfRule type="cellIs" dxfId="1567" priority="131" stopIfTrue="1" operator="equal">
      <formula>"☓"</formula>
    </cfRule>
    <cfRule type="cellIs" dxfId="1566" priority="133" stopIfTrue="1" operator="equal">
      <formula>"☓"</formula>
    </cfRule>
    <cfRule type="cellIs" dxfId="1565" priority="134" stopIfTrue="1" operator="greaterThan">
      <formula>0</formula>
    </cfRule>
    <cfRule type="containsText" dxfId="1564" priority="136" stopIfTrue="1" operator="containsText" text="☓">
      <formula>NOT(ISERROR(SEARCH("☓",AF77)))</formula>
    </cfRule>
    <cfRule type="containsText" dxfId="1563" priority="132" stopIfTrue="1" operator="containsText" text="☓">
      <formula>NOT(ISERROR(SEARCH("☓",AF77)))</formula>
    </cfRule>
  </conditionalFormatting>
  <conditionalFormatting sqref="AF94:AM94 AI95:AM112 AF113:AM114">
    <cfRule type="cellIs" dxfId="1562" priority="123" stopIfTrue="1" operator="equal">
      <formula>"☓"</formula>
    </cfRule>
    <cfRule type="cellIs" dxfId="1561" priority="121" stopIfTrue="1" operator="equal">
      <formula>"☓"</formula>
    </cfRule>
    <cfRule type="cellIs" dxfId="1560" priority="122" stopIfTrue="1" operator="greaterThan">
      <formula>0</formula>
    </cfRule>
    <cfRule type="containsText" dxfId="1559" priority="124" stopIfTrue="1" operator="containsText" text="☓">
      <formula>NOT(ISERROR(SEARCH("☓",AF94)))</formula>
    </cfRule>
    <cfRule type="cellIs" dxfId="1558" priority="125" stopIfTrue="1" operator="equal">
      <formula>"☓"</formula>
    </cfRule>
    <cfRule type="cellIs" dxfId="1557" priority="126" stopIfTrue="1" operator="greaterThan">
      <formula>0</formula>
    </cfRule>
    <cfRule type="containsText" dxfId="1556" priority="128" stopIfTrue="1" operator="containsText" text="☓">
      <formula>NOT(ISERROR(SEARCH("☓",AF94)))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B1:AS153"/>
  <sheetViews>
    <sheetView topLeftCell="F11" zoomScale="89" zoomScaleNormal="89" workbookViewId="0">
      <selection activeCell="I82" sqref="I82:AM88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8" bestFit="1" customWidth="1"/>
    <col min="41" max="41" width="10.21875" bestFit="1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350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28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325" t="s">
        <v>383</v>
      </c>
      <c r="I4" s="332" t="s">
        <v>345</v>
      </c>
      <c r="J4" s="333" t="s">
        <v>346</v>
      </c>
      <c r="K4" s="333" t="s">
        <v>347</v>
      </c>
      <c r="L4" s="333" t="s">
        <v>341</v>
      </c>
      <c r="M4" s="333" t="s">
        <v>342</v>
      </c>
      <c r="N4" s="333" t="s">
        <v>343</v>
      </c>
      <c r="O4" s="333" t="s">
        <v>344</v>
      </c>
      <c r="P4" s="333" t="s">
        <v>345</v>
      </c>
      <c r="Q4" s="333" t="s">
        <v>346</v>
      </c>
      <c r="R4" s="333" t="s">
        <v>347</v>
      </c>
      <c r="S4" s="333" t="s">
        <v>341</v>
      </c>
      <c r="T4" s="333" t="s">
        <v>342</v>
      </c>
      <c r="U4" s="333" t="s">
        <v>343</v>
      </c>
      <c r="V4" s="333" t="s">
        <v>344</v>
      </c>
      <c r="W4" s="333" t="s">
        <v>345</v>
      </c>
      <c r="X4" s="333" t="s">
        <v>346</v>
      </c>
      <c r="Y4" s="333" t="s">
        <v>347</v>
      </c>
      <c r="Z4" s="333" t="s">
        <v>341</v>
      </c>
      <c r="AA4" s="333" t="s">
        <v>342</v>
      </c>
      <c r="AB4" s="333" t="s">
        <v>343</v>
      </c>
      <c r="AC4" s="333" t="s">
        <v>344</v>
      </c>
      <c r="AD4" s="333" t="s">
        <v>345</v>
      </c>
      <c r="AE4" s="333" t="s">
        <v>346</v>
      </c>
      <c r="AF4" s="333" t="s">
        <v>347</v>
      </c>
      <c r="AG4" s="333" t="s">
        <v>341</v>
      </c>
      <c r="AH4" s="333" t="s">
        <v>342</v>
      </c>
      <c r="AI4" s="333" t="s">
        <v>343</v>
      </c>
      <c r="AJ4" s="333" t="s">
        <v>344</v>
      </c>
      <c r="AK4" s="333" t="s">
        <v>345</v>
      </c>
      <c r="AL4" s="333" t="s">
        <v>346</v>
      </c>
      <c r="AM4" s="333" t="s">
        <v>347</v>
      </c>
      <c r="AN4" s="398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11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14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19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22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25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261" t="s">
        <v>28</v>
      </c>
      <c r="G12" s="18" t="s">
        <v>29</v>
      </c>
      <c r="H12" s="117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126">
        <f t="shared" ref="AN12:AN72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259"/>
      <c r="J13" s="259"/>
      <c r="K13" s="259"/>
      <c r="L13" s="259"/>
      <c r="M13" s="259"/>
      <c r="N13" s="259"/>
      <c r="O13" s="259"/>
      <c r="P13" s="259"/>
      <c r="Q13" s="259"/>
      <c r="R13" s="259"/>
      <c r="S13" s="259"/>
      <c r="T13" s="259"/>
      <c r="U13" s="65"/>
      <c r="V13" s="65"/>
      <c r="W13" s="65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259"/>
      <c r="J14" s="259"/>
      <c r="K14" s="259"/>
      <c r="L14" s="259"/>
      <c r="M14" s="259"/>
      <c r="N14" s="259"/>
      <c r="O14" s="259"/>
      <c r="P14" s="259"/>
      <c r="Q14" s="259"/>
      <c r="R14" s="259"/>
      <c r="S14" s="259"/>
      <c r="T14" s="259"/>
      <c r="U14" s="65"/>
      <c r="V14" s="65"/>
      <c r="W14" s="65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36</v>
      </c>
      <c r="H15" s="102" t="s">
        <v>30</v>
      </c>
      <c r="I15" s="259"/>
      <c r="J15" s="259"/>
      <c r="K15" s="259"/>
      <c r="L15" s="259"/>
      <c r="M15" s="259"/>
      <c r="N15" s="259"/>
      <c r="O15" s="259"/>
      <c r="P15" s="259"/>
      <c r="Q15" s="259"/>
      <c r="R15" s="259"/>
      <c r="S15" s="259"/>
      <c r="T15" s="259"/>
      <c r="U15" s="65"/>
      <c r="V15" s="65"/>
      <c r="W15" s="65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259"/>
      <c r="J16" s="259"/>
      <c r="K16" s="259"/>
      <c r="L16" s="259"/>
      <c r="M16" s="259"/>
      <c r="N16" s="259"/>
      <c r="O16" s="259"/>
      <c r="P16" s="259"/>
      <c r="Q16" s="259"/>
      <c r="R16" s="259"/>
      <c r="S16" s="259"/>
      <c r="T16" s="259"/>
      <c r="U16" s="65"/>
      <c r="V16" s="65"/>
      <c r="W16" s="65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40</v>
      </c>
      <c r="H17" s="102" t="s">
        <v>30</v>
      </c>
      <c r="I17" s="259"/>
      <c r="J17" s="259"/>
      <c r="K17" s="259"/>
      <c r="L17" s="259"/>
      <c r="M17" s="259"/>
      <c r="N17" s="259"/>
      <c r="O17" s="259"/>
      <c r="P17" s="259"/>
      <c r="Q17" s="259"/>
      <c r="R17" s="259"/>
      <c r="S17" s="259"/>
      <c r="T17" s="259"/>
      <c r="U17" s="65"/>
      <c r="V17" s="65"/>
      <c r="W17" s="65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40</v>
      </c>
      <c r="H18" s="102" t="s">
        <v>30</v>
      </c>
      <c r="I18" s="259"/>
      <c r="J18" s="259"/>
      <c r="K18" s="259"/>
      <c r="L18" s="259"/>
      <c r="M18" s="259"/>
      <c r="N18" s="259"/>
      <c r="O18" s="259"/>
      <c r="P18" s="259"/>
      <c r="Q18" s="259"/>
      <c r="R18" s="259"/>
      <c r="S18" s="259"/>
      <c r="T18" s="259"/>
      <c r="U18" s="65"/>
      <c r="V18" s="65"/>
      <c r="W18" s="65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259"/>
      <c r="J19" s="259"/>
      <c r="K19" s="259"/>
      <c r="L19" s="259"/>
      <c r="M19" s="259"/>
      <c r="N19" s="259"/>
      <c r="O19" s="259"/>
      <c r="P19" s="259"/>
      <c r="Q19" s="259"/>
      <c r="R19" s="259"/>
      <c r="S19" s="259"/>
      <c r="T19" s="259"/>
      <c r="U19" s="65"/>
      <c r="V19" s="65"/>
      <c r="W19" s="65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259"/>
      <c r="J20" s="259"/>
      <c r="K20" s="259"/>
      <c r="L20" s="259"/>
      <c r="M20" s="259"/>
      <c r="N20" s="259"/>
      <c r="O20" s="259"/>
      <c r="P20" s="259"/>
      <c r="Q20" s="259"/>
      <c r="R20" s="259"/>
      <c r="S20" s="259"/>
      <c r="T20" s="259"/>
      <c r="U20" s="65"/>
      <c r="V20" s="65"/>
      <c r="W20" s="65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259"/>
      <c r="J21" s="259"/>
      <c r="K21" s="259"/>
      <c r="L21" s="259"/>
      <c r="M21" s="259"/>
      <c r="N21" s="259"/>
      <c r="O21" s="259"/>
      <c r="P21" s="259"/>
      <c r="Q21" s="259"/>
      <c r="R21" s="259"/>
      <c r="S21" s="259"/>
      <c r="T21" s="259"/>
      <c r="U21" s="65"/>
      <c r="V21" s="65"/>
      <c r="W21" s="65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259"/>
      <c r="J22" s="259"/>
      <c r="K22" s="259"/>
      <c r="L22" s="259"/>
      <c r="M22" s="259"/>
      <c r="N22" s="259"/>
      <c r="O22" s="259"/>
      <c r="P22" s="259"/>
      <c r="Q22" s="259"/>
      <c r="R22" s="259"/>
      <c r="S22" s="259"/>
      <c r="T22" s="259"/>
      <c r="U22" s="65"/>
      <c r="V22" s="65"/>
      <c r="W22" s="65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259"/>
      <c r="J24" s="259"/>
      <c r="K24" s="259"/>
      <c r="L24" s="259"/>
      <c r="M24" s="259"/>
      <c r="N24" s="259"/>
      <c r="O24" s="259"/>
      <c r="P24" s="259"/>
      <c r="Q24" s="259"/>
      <c r="R24" s="259"/>
      <c r="S24" s="259"/>
      <c r="T24" s="259"/>
      <c r="U24" s="65"/>
      <c r="V24" s="65"/>
      <c r="W24" s="65"/>
      <c r="X24" s="82"/>
      <c r="Y24" s="82"/>
      <c r="Z24" s="82"/>
      <c r="AA24" s="82"/>
      <c r="AB24" s="82"/>
      <c r="AC24" s="82"/>
      <c r="AD24" s="259"/>
      <c r="AE24" s="259"/>
      <c r="AF24" s="259"/>
      <c r="AG24" s="259"/>
      <c r="AH24" s="82"/>
      <c r="AI24" s="82"/>
      <c r="AJ24" s="82"/>
      <c r="AK24" s="82"/>
      <c r="AL24" s="82"/>
      <c r="AM24" s="82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54</v>
      </c>
      <c r="H25" s="102" t="s">
        <v>30</v>
      </c>
      <c r="I25" s="259"/>
      <c r="J25" s="259"/>
      <c r="K25" s="259"/>
      <c r="L25" s="259"/>
      <c r="M25" s="259"/>
      <c r="N25" s="259"/>
      <c r="O25" s="259"/>
      <c r="P25" s="259"/>
      <c r="Q25" s="259"/>
      <c r="R25" s="259"/>
      <c r="S25" s="259"/>
      <c r="T25" s="259"/>
      <c r="U25" s="65"/>
      <c r="V25" s="65"/>
      <c r="W25" s="65"/>
      <c r="X25" s="82"/>
      <c r="Y25" s="82"/>
      <c r="Z25" s="82"/>
      <c r="AA25" s="82"/>
      <c r="AB25" s="82"/>
      <c r="AC25" s="82"/>
      <c r="AD25" s="259"/>
      <c r="AE25" s="259"/>
      <c r="AF25" s="259"/>
      <c r="AG25" s="259"/>
      <c r="AH25" s="82"/>
      <c r="AI25" s="82"/>
      <c r="AJ25" s="82"/>
      <c r="AK25" s="82"/>
      <c r="AL25" s="82"/>
      <c r="AM25" s="82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57</v>
      </c>
      <c r="H26" s="102" t="s">
        <v>30</v>
      </c>
      <c r="I26" s="259"/>
      <c r="J26" s="259"/>
      <c r="K26" s="259"/>
      <c r="L26" s="259"/>
      <c r="M26" s="259"/>
      <c r="N26" s="259"/>
      <c r="O26" s="259"/>
      <c r="P26" s="259"/>
      <c r="Q26" s="259"/>
      <c r="R26" s="259"/>
      <c r="S26" s="259"/>
      <c r="T26" s="259"/>
      <c r="U26" s="65"/>
      <c r="V26" s="65"/>
      <c r="W26" s="65"/>
      <c r="X26" s="82"/>
      <c r="Y26" s="82"/>
      <c r="Z26" s="82"/>
      <c r="AA26" s="82"/>
      <c r="AB26" s="82"/>
      <c r="AC26" s="82"/>
      <c r="AD26" s="259"/>
      <c r="AE26" s="259"/>
      <c r="AF26" s="259"/>
      <c r="AG26" s="259"/>
      <c r="AH26" s="82"/>
      <c r="AI26" s="82"/>
      <c r="AJ26" s="82"/>
      <c r="AK26" s="82"/>
      <c r="AL26" s="82"/>
      <c r="AM26" s="82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60</v>
      </c>
      <c r="H27" s="102" t="s">
        <v>62</v>
      </c>
      <c r="I27" s="259"/>
      <c r="J27" s="259"/>
      <c r="K27" s="259"/>
      <c r="L27" s="259"/>
      <c r="M27" s="259"/>
      <c r="N27" s="259"/>
      <c r="O27" s="259"/>
      <c r="P27" s="259"/>
      <c r="Q27" s="259"/>
      <c r="R27" s="259"/>
      <c r="S27" s="259"/>
      <c r="T27" s="259"/>
      <c r="U27" s="65"/>
      <c r="V27" s="65"/>
      <c r="W27" s="65"/>
      <c r="X27" s="82"/>
      <c r="Y27" s="82"/>
      <c r="Z27" s="82"/>
      <c r="AA27" s="82"/>
      <c r="AB27" s="82"/>
      <c r="AC27" s="82"/>
      <c r="AD27" s="259"/>
      <c r="AE27" s="259"/>
      <c r="AF27" s="259"/>
      <c r="AG27" s="259"/>
      <c r="AH27" s="82"/>
      <c r="AI27" s="82"/>
      <c r="AJ27" s="82"/>
      <c r="AK27" s="82"/>
      <c r="AL27" s="82"/>
      <c r="AM27" s="82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64</v>
      </c>
      <c r="H28" s="102" t="s">
        <v>65</v>
      </c>
      <c r="I28" s="259"/>
      <c r="J28" s="259"/>
      <c r="K28" s="259"/>
      <c r="L28" s="259"/>
      <c r="M28" s="259"/>
      <c r="N28" s="259"/>
      <c r="O28" s="259"/>
      <c r="P28" s="259"/>
      <c r="Q28" s="259"/>
      <c r="R28" s="259"/>
      <c r="S28" s="259"/>
      <c r="T28" s="259"/>
      <c r="U28" s="65"/>
      <c r="V28" s="65"/>
      <c r="W28" s="65"/>
      <c r="X28" s="82"/>
      <c r="Y28" s="82"/>
      <c r="Z28" s="82"/>
      <c r="AA28" s="82"/>
      <c r="AB28" s="82"/>
      <c r="AC28" s="82"/>
      <c r="AD28" s="259"/>
      <c r="AE28" s="259"/>
      <c r="AF28" s="259"/>
      <c r="AG28" s="259"/>
      <c r="AH28" s="82"/>
      <c r="AI28" s="82"/>
      <c r="AJ28" s="82"/>
      <c r="AK28" s="82"/>
      <c r="AL28" s="82"/>
      <c r="AM28" s="82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64</v>
      </c>
      <c r="H29" s="102" t="s">
        <v>65</v>
      </c>
      <c r="I29" s="259"/>
      <c r="J29" s="259"/>
      <c r="K29" s="259"/>
      <c r="L29" s="259"/>
      <c r="M29" s="259"/>
      <c r="N29" s="259"/>
      <c r="O29" s="259"/>
      <c r="P29" s="259"/>
      <c r="Q29" s="259"/>
      <c r="R29" s="259"/>
      <c r="S29" s="259"/>
      <c r="T29" s="259"/>
      <c r="U29" s="65"/>
      <c r="V29" s="65"/>
      <c r="W29" s="65"/>
      <c r="X29" s="82"/>
      <c r="Y29" s="82"/>
      <c r="Z29" s="82"/>
      <c r="AA29" s="82"/>
      <c r="AB29" s="82"/>
      <c r="AC29" s="82"/>
      <c r="AD29" s="259"/>
      <c r="AE29" s="259"/>
      <c r="AF29" s="259"/>
      <c r="AG29" s="259"/>
      <c r="AH29" s="82"/>
      <c r="AI29" s="82"/>
      <c r="AJ29" s="82"/>
      <c r="AK29" s="82"/>
      <c r="AL29" s="82"/>
      <c r="AM29" s="82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69</v>
      </c>
      <c r="H30" s="102" t="s">
        <v>70</v>
      </c>
      <c r="I30" s="259"/>
      <c r="J30" s="259"/>
      <c r="K30" s="259"/>
      <c r="L30" s="259"/>
      <c r="M30" s="259"/>
      <c r="N30" s="259"/>
      <c r="O30" s="259"/>
      <c r="P30" s="259"/>
      <c r="Q30" s="259"/>
      <c r="R30" s="259"/>
      <c r="S30" s="259"/>
      <c r="T30" s="259"/>
      <c r="U30" s="65"/>
      <c r="V30" s="65"/>
      <c r="W30" s="65"/>
      <c r="X30" s="82"/>
      <c r="Y30" s="82"/>
      <c r="Z30" s="82"/>
      <c r="AA30" s="82"/>
      <c r="AB30" s="82"/>
      <c r="AC30" s="82"/>
      <c r="AD30" s="259"/>
      <c r="AE30" s="259"/>
      <c r="AF30" s="259"/>
      <c r="AG30" s="259"/>
      <c r="AH30" s="82"/>
      <c r="AI30" s="82"/>
      <c r="AJ30" s="82"/>
      <c r="AK30" s="82"/>
      <c r="AL30" s="82"/>
      <c r="AM30" s="82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260" t="s">
        <v>71</v>
      </c>
      <c r="G31" s="11" t="s">
        <v>72</v>
      </c>
      <c r="H31" s="102" t="s">
        <v>73</v>
      </c>
      <c r="I31" s="259"/>
      <c r="J31" s="259"/>
      <c r="K31" s="259"/>
      <c r="L31" s="259"/>
      <c r="M31" s="259"/>
      <c r="N31" s="259"/>
      <c r="O31" s="259"/>
      <c r="P31" s="259"/>
      <c r="Q31" s="259"/>
      <c r="R31" s="259"/>
      <c r="S31" s="259"/>
      <c r="T31" s="259"/>
      <c r="U31" s="65"/>
      <c r="V31" s="65"/>
      <c r="W31" s="65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76</v>
      </c>
      <c r="I32" s="259"/>
      <c r="J32" s="259"/>
      <c r="K32" s="259"/>
      <c r="L32" s="259"/>
      <c r="M32" s="259"/>
      <c r="N32" s="259"/>
      <c r="O32" s="259"/>
      <c r="P32" s="259"/>
      <c r="Q32" s="259"/>
      <c r="R32" s="259"/>
      <c r="S32" s="259"/>
      <c r="T32" s="259"/>
      <c r="U32" s="65"/>
      <c r="V32" s="65"/>
      <c r="W32" s="65"/>
      <c r="X32" s="82"/>
      <c r="Y32" s="82"/>
      <c r="Z32" s="82"/>
      <c r="AA32" s="82"/>
      <c r="AB32" s="82"/>
      <c r="AC32" s="82"/>
      <c r="AD32" s="259"/>
      <c r="AE32" s="259"/>
      <c r="AF32" s="259"/>
      <c r="AG32" s="259"/>
      <c r="AH32" s="82"/>
      <c r="AI32" s="82"/>
      <c r="AJ32" s="82"/>
      <c r="AK32" s="82"/>
      <c r="AL32" s="82"/>
      <c r="AM32" s="82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76</v>
      </c>
      <c r="I33" s="259"/>
      <c r="J33" s="259"/>
      <c r="K33" s="259"/>
      <c r="L33" s="259"/>
      <c r="M33" s="259"/>
      <c r="N33" s="259"/>
      <c r="O33" s="259"/>
      <c r="P33" s="259"/>
      <c r="Q33" s="259"/>
      <c r="R33" s="259"/>
      <c r="S33" s="259"/>
      <c r="T33" s="259"/>
      <c r="U33" s="65"/>
      <c r="V33" s="65"/>
      <c r="W33" s="65"/>
      <c r="X33" s="82"/>
      <c r="Y33" s="82"/>
      <c r="Z33" s="82"/>
      <c r="AA33" s="82"/>
      <c r="AB33" s="82"/>
      <c r="AC33" s="82"/>
      <c r="AD33" s="259"/>
      <c r="AE33" s="259"/>
      <c r="AF33" s="259"/>
      <c r="AG33" s="259"/>
      <c r="AH33" s="82"/>
      <c r="AI33" s="82"/>
      <c r="AJ33" s="82"/>
      <c r="AK33" s="82"/>
      <c r="AL33" s="82"/>
      <c r="AM33" s="82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80</v>
      </c>
      <c r="H34" s="104" t="s">
        <v>10</v>
      </c>
      <c r="I34" s="259"/>
      <c r="J34" s="259"/>
      <c r="K34" s="259"/>
      <c r="L34" s="259"/>
      <c r="M34" s="259"/>
      <c r="N34" s="259"/>
      <c r="O34" s="259"/>
      <c r="P34" s="259"/>
      <c r="Q34" s="259"/>
      <c r="R34" s="259"/>
      <c r="S34" s="259"/>
      <c r="T34" s="259"/>
      <c r="U34" s="65"/>
      <c r="V34" s="65"/>
      <c r="W34" s="65"/>
      <c r="X34" s="82"/>
      <c r="Y34" s="82"/>
      <c r="Z34" s="82"/>
      <c r="AA34" s="82"/>
      <c r="AB34" s="82"/>
      <c r="AC34" s="82"/>
      <c r="AD34" s="259"/>
      <c r="AE34" s="259"/>
      <c r="AF34" s="259"/>
      <c r="AG34" s="259"/>
      <c r="AH34" s="82"/>
      <c r="AI34" s="82"/>
      <c r="AJ34" s="82"/>
      <c r="AK34" s="82"/>
      <c r="AL34" s="82"/>
      <c r="AM34" s="82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84</v>
      </c>
      <c r="I36" s="325" t="s">
        <v>383</v>
      </c>
      <c r="J36" s="325" t="s">
        <v>383</v>
      </c>
      <c r="K36" s="325" t="s">
        <v>383</v>
      </c>
      <c r="L36" s="325" t="s">
        <v>383</v>
      </c>
      <c r="M36" s="325" t="s">
        <v>383</v>
      </c>
      <c r="N36" s="325" t="s">
        <v>383</v>
      </c>
      <c r="O36" s="325" t="s">
        <v>383</v>
      </c>
      <c r="P36" s="325" t="s">
        <v>383</v>
      </c>
      <c r="Q36" s="325" t="s">
        <v>383</v>
      </c>
      <c r="R36" s="325" t="s">
        <v>383</v>
      </c>
      <c r="S36" s="325" t="s">
        <v>383</v>
      </c>
      <c r="T36" s="325" t="s">
        <v>383</v>
      </c>
      <c r="U36" s="325" t="s">
        <v>383</v>
      </c>
      <c r="V36" s="325" t="s">
        <v>383</v>
      </c>
      <c r="W36" s="325" t="s">
        <v>383</v>
      </c>
      <c r="X36" s="325" t="s">
        <v>383</v>
      </c>
      <c r="Y36" s="325" t="s">
        <v>383</v>
      </c>
      <c r="Z36" s="325" t="s">
        <v>383</v>
      </c>
      <c r="AA36" s="325" t="s">
        <v>383</v>
      </c>
      <c r="AB36" s="325" t="s">
        <v>383</v>
      </c>
      <c r="AC36" s="325" t="s">
        <v>383</v>
      </c>
      <c r="AD36" s="325" t="s">
        <v>383</v>
      </c>
      <c r="AE36" s="325" t="s">
        <v>383</v>
      </c>
      <c r="AF36" s="325" t="s">
        <v>383</v>
      </c>
      <c r="AG36" s="325" t="s">
        <v>383</v>
      </c>
      <c r="AH36" s="325" t="s">
        <v>383</v>
      </c>
      <c r="AI36" s="325" t="s">
        <v>383</v>
      </c>
      <c r="AJ36" s="325" t="s">
        <v>383</v>
      </c>
      <c r="AK36" s="325" t="s">
        <v>383</v>
      </c>
      <c r="AL36" s="325" t="s">
        <v>383</v>
      </c>
      <c r="AM36" s="325" t="s">
        <v>383</v>
      </c>
      <c r="AN36" s="126">
        <f t="shared" si="3"/>
        <v>0</v>
      </c>
      <c r="AO36" s="120">
        <f t="shared" ref="AO36:AO51" si="9">COUNTA(I36:AM36)</f>
        <v>31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87</v>
      </c>
      <c r="I37" s="325" t="s">
        <v>383</v>
      </c>
      <c r="J37" s="325" t="s">
        <v>383</v>
      </c>
      <c r="K37" s="325" t="s">
        <v>383</v>
      </c>
      <c r="L37" s="325" t="s">
        <v>383</v>
      </c>
      <c r="M37" s="325" t="s">
        <v>383</v>
      </c>
      <c r="N37" s="325" t="s">
        <v>383</v>
      </c>
      <c r="O37" s="325" t="s">
        <v>383</v>
      </c>
      <c r="P37" s="325" t="s">
        <v>383</v>
      </c>
      <c r="Q37" s="325" t="s">
        <v>383</v>
      </c>
      <c r="R37" s="325" t="s">
        <v>383</v>
      </c>
      <c r="S37" s="325" t="s">
        <v>383</v>
      </c>
      <c r="T37" s="325" t="s">
        <v>383</v>
      </c>
      <c r="U37" s="325" t="s">
        <v>383</v>
      </c>
      <c r="V37" s="325" t="s">
        <v>383</v>
      </c>
      <c r="W37" s="325" t="s">
        <v>383</v>
      </c>
      <c r="X37" s="325" t="s">
        <v>383</v>
      </c>
      <c r="Y37" s="325" t="s">
        <v>383</v>
      </c>
      <c r="Z37" s="325" t="s">
        <v>383</v>
      </c>
      <c r="AA37" s="325" t="s">
        <v>383</v>
      </c>
      <c r="AB37" s="325" t="s">
        <v>383</v>
      </c>
      <c r="AC37" s="325" t="s">
        <v>383</v>
      </c>
      <c r="AD37" s="325" t="s">
        <v>383</v>
      </c>
      <c r="AE37" s="325" t="s">
        <v>383</v>
      </c>
      <c r="AF37" s="325" t="s">
        <v>383</v>
      </c>
      <c r="AG37" s="325" t="s">
        <v>383</v>
      </c>
      <c r="AH37" s="325" t="s">
        <v>383</v>
      </c>
      <c r="AI37" s="325" t="s">
        <v>383</v>
      </c>
      <c r="AJ37" s="325" t="s">
        <v>383</v>
      </c>
      <c r="AK37" s="325" t="s">
        <v>383</v>
      </c>
      <c r="AL37" s="325" t="s">
        <v>383</v>
      </c>
      <c r="AM37" s="325" t="s">
        <v>383</v>
      </c>
      <c r="AN37" s="126">
        <f t="shared" si="3"/>
        <v>0</v>
      </c>
      <c r="AO37" s="89">
        <f t="shared" si="9"/>
        <v>31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91</v>
      </c>
      <c r="I38" s="325" t="s">
        <v>383</v>
      </c>
      <c r="J38" s="325" t="s">
        <v>383</v>
      </c>
      <c r="K38" s="325" t="s">
        <v>383</v>
      </c>
      <c r="L38" s="325" t="s">
        <v>383</v>
      </c>
      <c r="M38" s="325" t="s">
        <v>383</v>
      </c>
      <c r="N38" s="325" t="s">
        <v>383</v>
      </c>
      <c r="O38" s="325" t="s">
        <v>383</v>
      </c>
      <c r="P38" s="325" t="s">
        <v>383</v>
      </c>
      <c r="Q38" s="325" t="s">
        <v>383</v>
      </c>
      <c r="R38" s="325" t="s">
        <v>383</v>
      </c>
      <c r="S38" s="325" t="s">
        <v>383</v>
      </c>
      <c r="T38" s="325" t="s">
        <v>383</v>
      </c>
      <c r="U38" s="325" t="s">
        <v>383</v>
      </c>
      <c r="V38" s="325" t="s">
        <v>383</v>
      </c>
      <c r="W38" s="325" t="s">
        <v>383</v>
      </c>
      <c r="X38" s="325" t="s">
        <v>383</v>
      </c>
      <c r="Y38" s="325" t="s">
        <v>383</v>
      </c>
      <c r="Z38" s="325" t="s">
        <v>383</v>
      </c>
      <c r="AA38" s="325" t="s">
        <v>383</v>
      </c>
      <c r="AB38" s="325" t="s">
        <v>383</v>
      </c>
      <c r="AC38" s="325" t="s">
        <v>383</v>
      </c>
      <c r="AD38" s="325" t="s">
        <v>383</v>
      </c>
      <c r="AE38" s="325" t="s">
        <v>383</v>
      </c>
      <c r="AF38" s="325" t="s">
        <v>383</v>
      </c>
      <c r="AG38" s="325" t="s">
        <v>383</v>
      </c>
      <c r="AH38" s="325" t="s">
        <v>383</v>
      </c>
      <c r="AI38" s="325" t="s">
        <v>383</v>
      </c>
      <c r="AJ38" s="325" t="s">
        <v>383</v>
      </c>
      <c r="AK38" s="325" t="s">
        <v>383</v>
      </c>
      <c r="AL38" s="325" t="s">
        <v>383</v>
      </c>
      <c r="AM38" s="325" t="s">
        <v>383</v>
      </c>
      <c r="AN38" s="126">
        <f t="shared" si="3"/>
        <v>0</v>
      </c>
      <c r="AO38" s="89">
        <f t="shared" si="9"/>
        <v>31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94</v>
      </c>
      <c r="I39" s="325" t="s">
        <v>383</v>
      </c>
      <c r="J39" s="325" t="s">
        <v>383</v>
      </c>
      <c r="K39" s="325" t="s">
        <v>383</v>
      </c>
      <c r="L39" s="325" t="s">
        <v>383</v>
      </c>
      <c r="M39" s="325" t="s">
        <v>383</v>
      </c>
      <c r="N39" s="325" t="s">
        <v>383</v>
      </c>
      <c r="O39" s="325" t="s">
        <v>383</v>
      </c>
      <c r="P39" s="325" t="s">
        <v>383</v>
      </c>
      <c r="Q39" s="325" t="s">
        <v>383</v>
      </c>
      <c r="R39" s="325" t="s">
        <v>383</v>
      </c>
      <c r="S39" s="325" t="s">
        <v>383</v>
      </c>
      <c r="T39" s="325" t="s">
        <v>383</v>
      </c>
      <c r="U39" s="325" t="s">
        <v>383</v>
      </c>
      <c r="V39" s="325" t="s">
        <v>383</v>
      </c>
      <c r="W39" s="325" t="s">
        <v>383</v>
      </c>
      <c r="X39" s="325" t="s">
        <v>383</v>
      </c>
      <c r="Y39" s="325" t="s">
        <v>383</v>
      </c>
      <c r="Z39" s="325" t="s">
        <v>383</v>
      </c>
      <c r="AA39" s="325" t="s">
        <v>383</v>
      </c>
      <c r="AB39" s="325" t="s">
        <v>383</v>
      </c>
      <c r="AC39" s="325" t="s">
        <v>383</v>
      </c>
      <c r="AD39" s="325" t="s">
        <v>383</v>
      </c>
      <c r="AE39" s="325" t="s">
        <v>383</v>
      </c>
      <c r="AF39" s="325" t="s">
        <v>383</v>
      </c>
      <c r="AG39" s="325" t="s">
        <v>383</v>
      </c>
      <c r="AH39" s="325" t="s">
        <v>383</v>
      </c>
      <c r="AI39" s="325" t="s">
        <v>383</v>
      </c>
      <c r="AJ39" s="325" t="s">
        <v>383</v>
      </c>
      <c r="AK39" s="325" t="s">
        <v>383</v>
      </c>
      <c r="AL39" s="325" t="s">
        <v>383</v>
      </c>
      <c r="AM39" s="325" t="s">
        <v>383</v>
      </c>
      <c r="AN39" s="126">
        <f t="shared" si="3"/>
        <v>0</v>
      </c>
      <c r="AO39" s="92">
        <f t="shared" si="9"/>
        <v>31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>
        <f>1-(COUNTIF(I36:I39,"☓"))/4</f>
        <v>0</v>
      </c>
      <c r="J40" s="59">
        <f t="shared" ref="J40:AM40" si="10">1-(COUNTIF(J36:J39,"☓"))/4</f>
        <v>0</v>
      </c>
      <c r="K40" s="59">
        <f t="shared" si="10"/>
        <v>0</v>
      </c>
      <c r="L40" s="59">
        <f t="shared" si="10"/>
        <v>0</v>
      </c>
      <c r="M40" s="59">
        <f t="shared" si="10"/>
        <v>0</v>
      </c>
      <c r="N40" s="59">
        <f t="shared" si="10"/>
        <v>0</v>
      </c>
      <c r="O40" s="59">
        <f t="shared" si="10"/>
        <v>0</v>
      </c>
      <c r="P40" s="59">
        <f t="shared" si="10"/>
        <v>0</v>
      </c>
      <c r="Q40" s="59">
        <f t="shared" si="10"/>
        <v>0</v>
      </c>
      <c r="R40" s="59">
        <f t="shared" si="10"/>
        <v>0</v>
      </c>
      <c r="S40" s="59">
        <f t="shared" si="10"/>
        <v>0</v>
      </c>
      <c r="T40" s="59">
        <f t="shared" si="10"/>
        <v>0</v>
      </c>
      <c r="U40" s="59">
        <f t="shared" si="10"/>
        <v>0</v>
      </c>
      <c r="V40" s="59">
        <f t="shared" si="10"/>
        <v>0</v>
      </c>
      <c r="W40" s="59">
        <f t="shared" si="10"/>
        <v>0</v>
      </c>
      <c r="X40" s="59">
        <f t="shared" si="10"/>
        <v>0</v>
      </c>
      <c r="Y40" s="59">
        <f t="shared" si="10"/>
        <v>0</v>
      </c>
      <c r="Z40" s="59">
        <f t="shared" si="10"/>
        <v>0</v>
      </c>
      <c r="AA40" s="59">
        <f>1-(COUNTIF(AA42:AA45,"☓"))/4</f>
        <v>1</v>
      </c>
      <c r="AB40" s="59">
        <f t="shared" si="10"/>
        <v>0</v>
      </c>
      <c r="AC40" s="59">
        <f t="shared" si="10"/>
        <v>0</v>
      </c>
      <c r="AD40" s="59">
        <f t="shared" si="10"/>
        <v>0</v>
      </c>
      <c r="AE40" s="59">
        <f t="shared" si="10"/>
        <v>0</v>
      </c>
      <c r="AF40" s="59">
        <f t="shared" si="10"/>
        <v>0</v>
      </c>
      <c r="AG40" s="59">
        <f t="shared" si="10"/>
        <v>0</v>
      </c>
      <c r="AH40" s="59">
        <f t="shared" si="10"/>
        <v>0</v>
      </c>
      <c r="AI40" s="59">
        <f t="shared" si="10"/>
        <v>0</v>
      </c>
      <c r="AJ40" s="59">
        <f t="shared" si="10"/>
        <v>0</v>
      </c>
      <c r="AK40" s="59">
        <f t="shared" si="10"/>
        <v>0</v>
      </c>
      <c r="AL40" s="59">
        <f t="shared" si="10"/>
        <v>0</v>
      </c>
      <c r="AM40" s="60">
        <f t="shared" si="10"/>
        <v>0</v>
      </c>
      <c r="AN40" s="121">
        <f>IF(AO40=0,"100%",AVERAGE(AN36:AN39))</f>
        <v>0</v>
      </c>
      <c r="AO40" s="93">
        <f>SUM(AO36:AO39)</f>
        <v>124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98</v>
      </c>
      <c r="I41" s="65"/>
      <c r="J41" s="65"/>
      <c r="K41" s="65"/>
      <c r="L41" s="65"/>
      <c r="M41" s="65"/>
      <c r="N41" s="65"/>
      <c r="O41" s="65"/>
      <c r="P41" s="258"/>
      <c r="Q41" s="65"/>
      <c r="R41" s="65"/>
      <c r="S41" s="65"/>
      <c r="T41" s="65"/>
      <c r="U41" s="65"/>
      <c r="V41" s="65"/>
      <c r="W41" s="65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101</v>
      </c>
      <c r="I42" s="65"/>
      <c r="J42" s="65"/>
      <c r="K42" s="65"/>
      <c r="L42" s="65"/>
      <c r="M42" s="65"/>
      <c r="N42" s="65"/>
      <c r="O42" s="65"/>
      <c r="P42" s="258"/>
      <c r="Q42" s="65"/>
      <c r="R42" s="65"/>
      <c r="S42" s="65"/>
      <c r="T42" s="65"/>
      <c r="U42" s="65"/>
      <c r="V42" s="65"/>
      <c r="W42" s="65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104</v>
      </c>
      <c r="I43" s="65"/>
      <c r="J43" s="65"/>
      <c r="K43" s="65"/>
      <c r="L43" s="65"/>
      <c r="M43" s="65"/>
      <c r="N43" s="65"/>
      <c r="O43" s="65"/>
      <c r="P43" s="258"/>
      <c r="Q43" s="65"/>
      <c r="R43" s="65"/>
      <c r="S43" s="65"/>
      <c r="T43" s="65"/>
      <c r="U43" s="65"/>
      <c r="V43" s="65"/>
      <c r="W43" s="65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65"/>
      <c r="J44" s="65"/>
      <c r="K44" s="65"/>
      <c r="L44" s="65"/>
      <c r="M44" s="65"/>
      <c r="N44" s="65"/>
      <c r="O44" s="65"/>
      <c r="P44" s="258"/>
      <c r="Q44" s="65"/>
      <c r="R44" s="65"/>
      <c r="S44" s="65"/>
      <c r="T44" s="65"/>
      <c r="U44" s="65"/>
      <c r="V44" s="65"/>
      <c r="W44" s="65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65"/>
      <c r="J45" s="65"/>
      <c r="K45" s="65"/>
      <c r="L45" s="65"/>
      <c r="M45" s="65"/>
      <c r="N45" s="65"/>
      <c r="O45" s="65"/>
      <c r="P45" s="258"/>
      <c r="Q45" s="65"/>
      <c r="R45" s="65"/>
      <c r="S45" s="65"/>
      <c r="T45" s="65"/>
      <c r="U45" s="65"/>
      <c r="V45" s="65"/>
      <c r="W45" s="65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65"/>
      <c r="J46" s="65"/>
      <c r="K46" s="65"/>
      <c r="L46" s="65"/>
      <c r="M46" s="65"/>
      <c r="N46" s="65"/>
      <c r="O46" s="65"/>
      <c r="P46" s="258"/>
      <c r="Q46" s="65"/>
      <c r="R46" s="65"/>
      <c r="S46" s="65"/>
      <c r="T46" s="65"/>
      <c r="U46" s="65"/>
      <c r="V46" s="65"/>
      <c r="W46" s="65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65"/>
      <c r="J47" s="65"/>
      <c r="K47" s="65"/>
      <c r="L47" s="65"/>
      <c r="M47" s="65"/>
      <c r="N47" s="65"/>
      <c r="O47" s="65"/>
      <c r="P47" s="258"/>
      <c r="Q47" s="65"/>
      <c r="R47" s="65"/>
      <c r="S47" s="65"/>
      <c r="T47" s="65"/>
      <c r="U47" s="65"/>
      <c r="V47" s="65"/>
      <c r="W47" s="65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65"/>
      <c r="J48" s="65"/>
      <c r="K48" s="65"/>
      <c r="L48" s="65"/>
      <c r="M48" s="65"/>
      <c r="N48" s="65"/>
      <c r="O48" s="65"/>
      <c r="P48" s="258"/>
      <c r="Q48" s="65"/>
      <c r="R48" s="65"/>
      <c r="S48" s="65"/>
      <c r="T48" s="65"/>
      <c r="U48" s="65"/>
      <c r="V48" s="65"/>
      <c r="W48" s="65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65"/>
      <c r="J49" s="65"/>
      <c r="K49" s="65"/>
      <c r="L49" s="65"/>
      <c r="M49" s="65"/>
      <c r="N49" s="65"/>
      <c r="O49" s="65"/>
      <c r="P49" s="258"/>
      <c r="Q49" s="65"/>
      <c r="R49" s="65"/>
      <c r="S49" s="65"/>
      <c r="T49" s="65"/>
      <c r="U49" s="65"/>
      <c r="V49" s="65"/>
      <c r="W49" s="65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260" t="s">
        <v>118</v>
      </c>
      <c r="G50" s="23" t="s">
        <v>119</v>
      </c>
      <c r="H50" s="102" t="s">
        <v>121</v>
      </c>
      <c r="I50" s="65"/>
      <c r="J50" s="65"/>
      <c r="K50" s="65"/>
      <c r="L50" s="65"/>
      <c r="M50" s="65"/>
      <c r="N50" s="65"/>
      <c r="O50" s="65"/>
      <c r="P50" s="258"/>
      <c r="Q50" s="65"/>
      <c r="R50" s="65"/>
      <c r="S50" s="65"/>
      <c r="T50" s="65"/>
      <c r="U50" s="65"/>
      <c r="V50" s="65"/>
      <c r="W50" s="65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62" t="s">
        <v>122</v>
      </c>
      <c r="G51" s="25" t="s">
        <v>119</v>
      </c>
      <c r="H51" s="104" t="s">
        <v>123</v>
      </c>
      <c r="I51" s="65"/>
      <c r="J51" s="65"/>
      <c r="K51" s="65"/>
      <c r="L51" s="65"/>
      <c r="M51" s="65"/>
      <c r="N51" s="65"/>
      <c r="O51" s="65"/>
      <c r="P51" s="258"/>
      <c r="Q51" s="65"/>
      <c r="R51" s="65"/>
      <c r="S51" s="65"/>
      <c r="T51" s="65"/>
      <c r="U51" s="65"/>
      <c r="V51" s="65"/>
      <c r="W51" s="65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123</v>
      </c>
      <c r="I53" s="65"/>
      <c r="J53" s="65"/>
      <c r="K53" s="65"/>
      <c r="L53" s="65"/>
      <c r="M53" s="65"/>
      <c r="N53" s="65"/>
      <c r="O53" s="65"/>
      <c r="P53" s="258"/>
      <c r="Q53" s="65"/>
      <c r="R53" s="65"/>
      <c r="S53" s="65"/>
      <c r="T53" s="65"/>
      <c r="U53" s="65"/>
      <c r="V53" s="65"/>
      <c r="W53" s="65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129</v>
      </c>
      <c r="I54" s="65"/>
      <c r="J54" s="65"/>
      <c r="K54" s="65"/>
      <c r="L54" s="65"/>
      <c r="M54" s="65"/>
      <c r="N54" s="65"/>
      <c r="O54" s="65"/>
      <c r="P54" s="258"/>
      <c r="Q54" s="65"/>
      <c r="R54" s="65"/>
      <c r="S54" s="65"/>
      <c r="T54" s="65"/>
      <c r="U54" s="65"/>
      <c r="V54" s="65"/>
      <c r="W54" s="65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65"/>
      <c r="J55" s="65"/>
      <c r="K55" s="65"/>
      <c r="L55" s="65"/>
      <c r="M55" s="65"/>
      <c r="N55" s="65"/>
      <c r="O55" s="65"/>
      <c r="P55" s="258"/>
      <c r="Q55" s="65"/>
      <c r="R55" s="65"/>
      <c r="S55" s="65"/>
      <c r="T55" s="65"/>
      <c r="U55" s="65"/>
      <c r="V55" s="65"/>
      <c r="W55" s="65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65"/>
      <c r="J56" s="65"/>
      <c r="K56" s="65"/>
      <c r="L56" s="65"/>
      <c r="M56" s="65"/>
      <c r="N56" s="65"/>
      <c r="O56" s="65"/>
      <c r="P56" s="258"/>
      <c r="Q56" s="65"/>
      <c r="R56" s="65"/>
      <c r="S56" s="65"/>
      <c r="T56" s="65"/>
      <c r="U56" s="65"/>
      <c r="V56" s="65"/>
      <c r="W56" s="65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65"/>
      <c r="J57" s="65"/>
      <c r="K57" s="65"/>
      <c r="L57" s="65"/>
      <c r="M57" s="65"/>
      <c r="N57" s="65"/>
      <c r="O57" s="65"/>
      <c r="P57" s="258"/>
      <c r="Q57" s="65"/>
      <c r="R57" s="65"/>
      <c r="S57" s="65"/>
      <c r="T57" s="65"/>
      <c r="U57" s="65"/>
      <c r="V57" s="65"/>
      <c r="W57" s="65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138</v>
      </c>
      <c r="I58" s="65"/>
      <c r="J58" s="65"/>
      <c r="K58" s="65"/>
      <c r="L58" s="65"/>
      <c r="M58" s="65"/>
      <c r="N58" s="65"/>
      <c r="O58" s="65"/>
      <c r="P58" s="258"/>
      <c r="Q58" s="65"/>
      <c r="R58" s="65"/>
      <c r="S58" s="65"/>
      <c r="T58" s="65"/>
      <c r="U58" s="65"/>
      <c r="V58" s="65"/>
      <c r="W58" s="65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111">
        <f>1-(COUNTIF(I53:I58,"☓"))/6</f>
        <v>1</v>
      </c>
      <c r="J59" s="74">
        <f t="shared" ref="J59:AM59" si="13">1-(COUNTIF(J53:J58,"☓"))/6</f>
        <v>1</v>
      </c>
      <c r="K59" s="74">
        <f t="shared" si="13"/>
        <v>1</v>
      </c>
      <c r="L59" s="74">
        <f t="shared" si="13"/>
        <v>1</v>
      </c>
      <c r="M59" s="74">
        <f t="shared" si="13"/>
        <v>1</v>
      </c>
      <c r="N59" s="74">
        <f t="shared" si="13"/>
        <v>1</v>
      </c>
      <c r="O59" s="74">
        <f t="shared" si="13"/>
        <v>1</v>
      </c>
      <c r="P59" s="74">
        <f t="shared" si="13"/>
        <v>1</v>
      </c>
      <c r="Q59" s="74">
        <f t="shared" si="13"/>
        <v>1</v>
      </c>
      <c r="R59" s="74">
        <f t="shared" si="13"/>
        <v>1</v>
      </c>
      <c r="S59" s="74">
        <f t="shared" si="13"/>
        <v>1</v>
      </c>
      <c r="T59" s="74">
        <f t="shared" si="13"/>
        <v>1</v>
      </c>
      <c r="U59" s="74">
        <f t="shared" si="13"/>
        <v>1</v>
      </c>
      <c r="V59" s="74">
        <f t="shared" si="13"/>
        <v>1</v>
      </c>
      <c r="W59" s="74">
        <f t="shared" si="13"/>
        <v>1</v>
      </c>
      <c r="X59" s="74">
        <f t="shared" si="13"/>
        <v>1</v>
      </c>
      <c r="Y59" s="74">
        <f t="shared" si="13"/>
        <v>1</v>
      </c>
      <c r="Z59" s="74">
        <f t="shared" si="13"/>
        <v>1</v>
      </c>
      <c r="AA59" s="74">
        <f t="shared" si="13"/>
        <v>1</v>
      </c>
      <c r="AB59" s="74">
        <f t="shared" si="13"/>
        <v>1</v>
      </c>
      <c r="AC59" s="74">
        <f t="shared" si="13"/>
        <v>1</v>
      </c>
      <c r="AD59" s="74">
        <f t="shared" si="13"/>
        <v>1</v>
      </c>
      <c r="AE59" s="74">
        <f t="shared" si="13"/>
        <v>1</v>
      </c>
      <c r="AF59" s="74">
        <f t="shared" si="13"/>
        <v>1</v>
      </c>
      <c r="AG59" s="74">
        <f t="shared" si="13"/>
        <v>1</v>
      </c>
      <c r="AH59" s="74">
        <f t="shared" si="13"/>
        <v>1</v>
      </c>
      <c r="AI59" s="74">
        <f t="shared" si="13"/>
        <v>1</v>
      </c>
      <c r="AJ59" s="74">
        <f t="shared" si="13"/>
        <v>1</v>
      </c>
      <c r="AK59" s="74">
        <f t="shared" si="13"/>
        <v>1</v>
      </c>
      <c r="AL59" s="74">
        <f t="shared" si="13"/>
        <v>1</v>
      </c>
      <c r="AM59" s="123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258"/>
      <c r="Q60" s="65"/>
      <c r="R60" s="65"/>
      <c r="S60" s="65"/>
      <c r="T60" s="65"/>
      <c r="U60" s="65"/>
      <c r="V60" s="65"/>
      <c r="W60" s="65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263" t="s">
        <v>142</v>
      </c>
      <c r="G61" s="15" t="s">
        <v>143</v>
      </c>
      <c r="H61" s="16" t="s">
        <v>144</v>
      </c>
      <c r="I61" s="65"/>
      <c r="J61" s="65"/>
      <c r="K61" s="65"/>
      <c r="L61" s="65"/>
      <c r="M61" s="65"/>
      <c r="N61" s="65"/>
      <c r="O61" s="65"/>
      <c r="P61" s="258"/>
      <c r="Q61" s="65"/>
      <c r="R61" s="65"/>
      <c r="S61" s="65"/>
      <c r="T61" s="65"/>
      <c r="U61" s="65"/>
      <c r="V61" s="65"/>
      <c r="W61" s="65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149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152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157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160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163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166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170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173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I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ref="AJ73" si="19">1-(COUNTIF(AJ71:AJ72,"☓"))/2</f>
        <v>1</v>
      </c>
      <c r="AK73" s="59">
        <f t="shared" ref="AK73" si="20">1-(COUNTIF(AK71:AK72,"☓"))/2</f>
        <v>1</v>
      </c>
      <c r="AL73" s="59">
        <f t="shared" ref="AL73" si="21">1-(COUNTIF(AL71:AL72,"☓"))/2</f>
        <v>1</v>
      </c>
      <c r="AM73" s="60">
        <f t="shared" ref="AM73" si="22">1-(COUNTIF(AM71:AM72,"☓"))/2</f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177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8">
        <f>IF(COUNTA(I74:AM74)=0,1,1-COUNTIF(I74:AM74,"☓")/31)</f>
        <v>1</v>
      </c>
      <c r="AO74" s="89">
        <f t="shared" ref="AO74:AO75" si="23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180</v>
      </c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88">
        <f>IF(COUNTA(I75:AM75)=0,1,1-COUNTIF(I75:AM75,"☓")/31)</f>
        <v>1</v>
      </c>
      <c r="AO75" s="89">
        <f t="shared" si="23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56">
        <f>1-(COUNTIF(I74:I75,"☓"))/2</f>
        <v>1</v>
      </c>
      <c r="J76" s="59">
        <f t="shared" ref="J76:AM76" si="24">1-(COUNTIF(J74:J75,"☓"))/2</f>
        <v>1</v>
      </c>
      <c r="K76" s="59">
        <f t="shared" si="24"/>
        <v>1</v>
      </c>
      <c r="L76" s="59">
        <f t="shared" si="24"/>
        <v>1</v>
      </c>
      <c r="M76" s="59">
        <f t="shared" si="24"/>
        <v>1</v>
      </c>
      <c r="N76" s="59">
        <f t="shared" si="24"/>
        <v>1</v>
      </c>
      <c r="O76" s="59">
        <f t="shared" si="24"/>
        <v>1</v>
      </c>
      <c r="P76" s="59">
        <f t="shared" si="24"/>
        <v>1</v>
      </c>
      <c r="Q76" s="59">
        <f t="shared" si="24"/>
        <v>1</v>
      </c>
      <c r="R76" s="59">
        <f t="shared" si="24"/>
        <v>1</v>
      </c>
      <c r="S76" s="59">
        <f t="shared" si="24"/>
        <v>1</v>
      </c>
      <c r="T76" s="59">
        <f t="shared" si="24"/>
        <v>1</v>
      </c>
      <c r="U76" s="59">
        <f t="shared" si="24"/>
        <v>1</v>
      </c>
      <c r="V76" s="59">
        <f t="shared" si="24"/>
        <v>1</v>
      </c>
      <c r="W76" s="59">
        <f t="shared" si="24"/>
        <v>1</v>
      </c>
      <c r="X76" s="59">
        <f t="shared" si="24"/>
        <v>1</v>
      </c>
      <c r="Y76" s="59">
        <f t="shared" si="24"/>
        <v>1</v>
      </c>
      <c r="Z76" s="59">
        <f t="shared" si="24"/>
        <v>1</v>
      </c>
      <c r="AA76" s="59">
        <f t="shared" si="24"/>
        <v>1</v>
      </c>
      <c r="AB76" s="59">
        <f t="shared" si="24"/>
        <v>1</v>
      </c>
      <c r="AC76" s="59">
        <f t="shared" si="24"/>
        <v>1</v>
      </c>
      <c r="AD76" s="59">
        <f t="shared" si="24"/>
        <v>1</v>
      </c>
      <c r="AE76" s="59">
        <f t="shared" si="24"/>
        <v>1</v>
      </c>
      <c r="AF76" s="59">
        <f t="shared" si="24"/>
        <v>1</v>
      </c>
      <c r="AG76" s="59">
        <f t="shared" si="24"/>
        <v>1</v>
      </c>
      <c r="AH76" s="59">
        <f t="shared" si="24"/>
        <v>1</v>
      </c>
      <c r="AI76" s="59">
        <f t="shared" si="24"/>
        <v>1</v>
      </c>
      <c r="AJ76" s="59">
        <f t="shared" si="24"/>
        <v>1</v>
      </c>
      <c r="AK76" s="59">
        <f t="shared" si="24"/>
        <v>1</v>
      </c>
      <c r="AL76" s="59">
        <f t="shared" si="24"/>
        <v>1</v>
      </c>
      <c r="AM76" s="60">
        <f t="shared" si="24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184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88">
        <f>IF(COUNTA(I77:AM77)=0,1,1-COUNTIF(I77:AM77,"☓")/31)</f>
        <v>1</v>
      </c>
      <c r="AO77" s="89">
        <f t="shared" ref="AO77:AO114" si="25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260" t="s">
        <v>185</v>
      </c>
      <c r="G78" s="11" t="s">
        <v>187</v>
      </c>
      <c r="H78" s="118" t="s">
        <v>188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8">
        <f>IF(COUNTA(I78:AM78)=0,1,1-COUNTIF(I78:AM78,"☓")/31)</f>
        <v>1</v>
      </c>
      <c r="AO78" s="89">
        <f t="shared" si="25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191</v>
      </c>
      <c r="H79" s="118" t="s">
        <v>188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8">
        <f t="shared" ref="AN79:AN94" si="26">IF(COUNTA(I79:AM79)=0,1,1-COUNTIF(I79:AM79,"☓")/31)</f>
        <v>1</v>
      </c>
      <c r="AO79" s="89">
        <f t="shared" si="25"/>
        <v>0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194</v>
      </c>
      <c r="H80" s="118" t="s">
        <v>188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8">
        <f t="shared" si="26"/>
        <v>1</v>
      </c>
      <c r="AO80" s="89">
        <f t="shared" si="25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197</v>
      </c>
      <c r="H81" s="118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8">
        <f t="shared" si="26"/>
        <v>1</v>
      </c>
      <c r="AO81" s="89">
        <f t="shared" si="25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325" t="s">
        <v>383</v>
      </c>
      <c r="J82" s="325" t="s">
        <v>383</v>
      </c>
      <c r="K82" s="325" t="s">
        <v>383</v>
      </c>
      <c r="L82" s="325" t="s">
        <v>383</v>
      </c>
      <c r="M82" s="325" t="s">
        <v>383</v>
      </c>
      <c r="N82" s="325" t="s">
        <v>383</v>
      </c>
      <c r="O82" s="325" t="s">
        <v>383</v>
      </c>
      <c r="P82" s="325" t="s">
        <v>383</v>
      </c>
      <c r="Q82" s="325" t="s">
        <v>383</v>
      </c>
      <c r="R82" s="325" t="s">
        <v>383</v>
      </c>
      <c r="S82" s="325" t="s">
        <v>383</v>
      </c>
      <c r="T82" s="325" t="s">
        <v>383</v>
      </c>
      <c r="U82" s="325" t="s">
        <v>383</v>
      </c>
      <c r="V82" s="325" t="s">
        <v>383</v>
      </c>
      <c r="W82" s="325" t="s">
        <v>383</v>
      </c>
      <c r="X82" s="325" t="s">
        <v>383</v>
      </c>
      <c r="Y82" s="325" t="s">
        <v>383</v>
      </c>
      <c r="Z82" s="325" t="s">
        <v>383</v>
      </c>
      <c r="AA82" s="325" t="s">
        <v>383</v>
      </c>
      <c r="AB82" s="325" t="s">
        <v>383</v>
      </c>
      <c r="AC82" s="325" t="s">
        <v>383</v>
      </c>
      <c r="AD82" s="325" t="s">
        <v>383</v>
      </c>
      <c r="AE82" s="325" t="s">
        <v>383</v>
      </c>
      <c r="AF82" s="325" t="s">
        <v>383</v>
      </c>
      <c r="AG82" s="325" t="s">
        <v>383</v>
      </c>
      <c r="AH82" s="325" t="s">
        <v>383</v>
      </c>
      <c r="AI82" s="325" t="s">
        <v>383</v>
      </c>
      <c r="AJ82" s="325" t="s">
        <v>383</v>
      </c>
      <c r="AK82" s="325" t="s">
        <v>383</v>
      </c>
      <c r="AL82" s="325" t="s">
        <v>383</v>
      </c>
      <c r="AM82" s="325" t="s">
        <v>383</v>
      </c>
      <c r="AN82" s="88">
        <f t="shared" si="26"/>
        <v>0</v>
      </c>
      <c r="AO82" s="89">
        <f t="shared" si="25"/>
        <v>31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325" t="s">
        <v>383</v>
      </c>
      <c r="J83" s="325" t="s">
        <v>383</v>
      </c>
      <c r="K83" s="325" t="s">
        <v>383</v>
      </c>
      <c r="L83" s="325" t="s">
        <v>383</v>
      </c>
      <c r="M83" s="325" t="s">
        <v>383</v>
      </c>
      <c r="N83" s="325" t="s">
        <v>383</v>
      </c>
      <c r="O83" s="325" t="s">
        <v>383</v>
      </c>
      <c r="P83" s="325" t="s">
        <v>383</v>
      </c>
      <c r="Q83" s="325" t="s">
        <v>383</v>
      </c>
      <c r="R83" s="325" t="s">
        <v>383</v>
      </c>
      <c r="S83" s="325" t="s">
        <v>383</v>
      </c>
      <c r="T83" s="325" t="s">
        <v>383</v>
      </c>
      <c r="U83" s="325" t="s">
        <v>383</v>
      </c>
      <c r="V83" s="325" t="s">
        <v>383</v>
      </c>
      <c r="W83" s="325" t="s">
        <v>383</v>
      </c>
      <c r="X83" s="325" t="s">
        <v>383</v>
      </c>
      <c r="Y83" s="325" t="s">
        <v>383</v>
      </c>
      <c r="Z83" s="325" t="s">
        <v>383</v>
      </c>
      <c r="AA83" s="325" t="s">
        <v>383</v>
      </c>
      <c r="AB83" s="325" t="s">
        <v>383</v>
      </c>
      <c r="AC83" s="325" t="s">
        <v>383</v>
      </c>
      <c r="AD83" s="325" t="s">
        <v>383</v>
      </c>
      <c r="AE83" s="325" t="s">
        <v>383</v>
      </c>
      <c r="AF83" s="325" t="s">
        <v>383</v>
      </c>
      <c r="AG83" s="325" t="s">
        <v>383</v>
      </c>
      <c r="AH83" s="325" t="s">
        <v>383</v>
      </c>
      <c r="AI83" s="325" t="s">
        <v>383</v>
      </c>
      <c r="AJ83" s="325" t="s">
        <v>383</v>
      </c>
      <c r="AK83" s="325" t="s">
        <v>383</v>
      </c>
      <c r="AL83" s="325" t="s">
        <v>383</v>
      </c>
      <c r="AM83" s="325" t="s">
        <v>383</v>
      </c>
      <c r="AN83" s="88">
        <f t="shared" si="26"/>
        <v>0</v>
      </c>
      <c r="AO83" s="89">
        <f t="shared" si="25"/>
        <v>31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123</v>
      </c>
      <c r="I84" s="325" t="s">
        <v>383</v>
      </c>
      <c r="J84" s="325" t="s">
        <v>383</v>
      </c>
      <c r="K84" s="325" t="s">
        <v>383</v>
      </c>
      <c r="L84" s="325" t="s">
        <v>383</v>
      </c>
      <c r="M84" s="325" t="s">
        <v>383</v>
      </c>
      <c r="N84" s="325" t="s">
        <v>383</v>
      </c>
      <c r="O84" s="325" t="s">
        <v>383</v>
      </c>
      <c r="P84" s="325" t="s">
        <v>383</v>
      </c>
      <c r="Q84" s="325" t="s">
        <v>383</v>
      </c>
      <c r="R84" s="325" t="s">
        <v>383</v>
      </c>
      <c r="S84" s="325" t="s">
        <v>383</v>
      </c>
      <c r="T84" s="325" t="s">
        <v>383</v>
      </c>
      <c r="U84" s="325" t="s">
        <v>383</v>
      </c>
      <c r="V84" s="325" t="s">
        <v>383</v>
      </c>
      <c r="W84" s="325" t="s">
        <v>383</v>
      </c>
      <c r="X84" s="325" t="s">
        <v>383</v>
      </c>
      <c r="Y84" s="325" t="s">
        <v>383</v>
      </c>
      <c r="Z84" s="325" t="s">
        <v>383</v>
      </c>
      <c r="AA84" s="325" t="s">
        <v>383</v>
      </c>
      <c r="AB84" s="325" t="s">
        <v>383</v>
      </c>
      <c r="AC84" s="325" t="s">
        <v>383</v>
      </c>
      <c r="AD84" s="325" t="s">
        <v>383</v>
      </c>
      <c r="AE84" s="325" t="s">
        <v>383</v>
      </c>
      <c r="AF84" s="325" t="s">
        <v>383</v>
      </c>
      <c r="AG84" s="325" t="s">
        <v>383</v>
      </c>
      <c r="AH84" s="325" t="s">
        <v>383</v>
      </c>
      <c r="AI84" s="325" t="s">
        <v>383</v>
      </c>
      <c r="AJ84" s="325" t="s">
        <v>383</v>
      </c>
      <c r="AK84" s="325" t="s">
        <v>383</v>
      </c>
      <c r="AL84" s="325" t="s">
        <v>383</v>
      </c>
      <c r="AM84" s="325" t="s">
        <v>383</v>
      </c>
      <c r="AN84" s="88">
        <f t="shared" si="26"/>
        <v>0</v>
      </c>
      <c r="AO84" s="89">
        <f t="shared" si="25"/>
        <v>31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205</v>
      </c>
      <c r="H85" s="118" t="s">
        <v>30</v>
      </c>
      <c r="I85" s="325" t="s">
        <v>383</v>
      </c>
      <c r="J85" s="325" t="s">
        <v>383</v>
      </c>
      <c r="K85" s="325" t="s">
        <v>383</v>
      </c>
      <c r="L85" s="325" t="s">
        <v>383</v>
      </c>
      <c r="M85" s="325" t="s">
        <v>383</v>
      </c>
      <c r="N85" s="325" t="s">
        <v>383</v>
      </c>
      <c r="O85" s="325" t="s">
        <v>383</v>
      </c>
      <c r="P85" s="325" t="s">
        <v>383</v>
      </c>
      <c r="Q85" s="325" t="s">
        <v>383</v>
      </c>
      <c r="R85" s="325" t="s">
        <v>383</v>
      </c>
      <c r="S85" s="325" t="s">
        <v>383</v>
      </c>
      <c r="T85" s="325" t="s">
        <v>383</v>
      </c>
      <c r="U85" s="325" t="s">
        <v>383</v>
      </c>
      <c r="V85" s="325" t="s">
        <v>383</v>
      </c>
      <c r="W85" s="325" t="s">
        <v>383</v>
      </c>
      <c r="X85" s="325" t="s">
        <v>383</v>
      </c>
      <c r="Y85" s="325" t="s">
        <v>383</v>
      </c>
      <c r="Z85" s="325" t="s">
        <v>383</v>
      </c>
      <c r="AA85" s="325" t="s">
        <v>383</v>
      </c>
      <c r="AB85" s="325" t="s">
        <v>383</v>
      </c>
      <c r="AC85" s="325" t="s">
        <v>383</v>
      </c>
      <c r="AD85" s="325" t="s">
        <v>383</v>
      </c>
      <c r="AE85" s="325" t="s">
        <v>383</v>
      </c>
      <c r="AF85" s="325" t="s">
        <v>383</v>
      </c>
      <c r="AG85" s="325" t="s">
        <v>383</v>
      </c>
      <c r="AH85" s="325" t="s">
        <v>383</v>
      </c>
      <c r="AI85" s="325" t="s">
        <v>383</v>
      </c>
      <c r="AJ85" s="325" t="s">
        <v>383</v>
      </c>
      <c r="AK85" s="325" t="s">
        <v>383</v>
      </c>
      <c r="AL85" s="325" t="s">
        <v>383</v>
      </c>
      <c r="AM85" s="325" t="s">
        <v>383</v>
      </c>
      <c r="AN85" s="88">
        <f t="shared" si="26"/>
        <v>0</v>
      </c>
      <c r="AO85" s="89">
        <f t="shared" si="25"/>
        <v>31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208</v>
      </c>
      <c r="H86" s="118" t="s">
        <v>30</v>
      </c>
      <c r="I86" s="325" t="s">
        <v>383</v>
      </c>
      <c r="J86" s="325" t="s">
        <v>383</v>
      </c>
      <c r="K86" s="325" t="s">
        <v>383</v>
      </c>
      <c r="L86" s="325" t="s">
        <v>383</v>
      </c>
      <c r="M86" s="325" t="s">
        <v>383</v>
      </c>
      <c r="N86" s="325" t="s">
        <v>383</v>
      </c>
      <c r="O86" s="325" t="s">
        <v>383</v>
      </c>
      <c r="P86" s="325" t="s">
        <v>383</v>
      </c>
      <c r="Q86" s="325" t="s">
        <v>383</v>
      </c>
      <c r="R86" s="325" t="s">
        <v>383</v>
      </c>
      <c r="S86" s="325" t="s">
        <v>383</v>
      </c>
      <c r="T86" s="325" t="s">
        <v>383</v>
      </c>
      <c r="U86" s="325" t="s">
        <v>383</v>
      </c>
      <c r="V86" s="325" t="s">
        <v>383</v>
      </c>
      <c r="W86" s="325" t="s">
        <v>383</v>
      </c>
      <c r="X86" s="325" t="s">
        <v>383</v>
      </c>
      <c r="Y86" s="325" t="s">
        <v>383</v>
      </c>
      <c r="Z86" s="325" t="s">
        <v>383</v>
      </c>
      <c r="AA86" s="325" t="s">
        <v>383</v>
      </c>
      <c r="AB86" s="325" t="s">
        <v>383</v>
      </c>
      <c r="AC86" s="325" t="s">
        <v>383</v>
      </c>
      <c r="AD86" s="325" t="s">
        <v>383</v>
      </c>
      <c r="AE86" s="325" t="s">
        <v>383</v>
      </c>
      <c r="AF86" s="325" t="s">
        <v>383</v>
      </c>
      <c r="AG86" s="325" t="s">
        <v>383</v>
      </c>
      <c r="AH86" s="325" t="s">
        <v>383</v>
      </c>
      <c r="AI86" s="325" t="s">
        <v>383</v>
      </c>
      <c r="AJ86" s="325" t="s">
        <v>383</v>
      </c>
      <c r="AK86" s="325" t="s">
        <v>383</v>
      </c>
      <c r="AL86" s="325" t="s">
        <v>383</v>
      </c>
      <c r="AM86" s="325" t="s">
        <v>383</v>
      </c>
      <c r="AN86" s="88">
        <f t="shared" si="26"/>
        <v>0</v>
      </c>
      <c r="AO86" s="89">
        <f t="shared" si="25"/>
        <v>31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211</v>
      </c>
      <c r="H87" s="118" t="s">
        <v>30</v>
      </c>
      <c r="I87" s="325" t="s">
        <v>383</v>
      </c>
      <c r="J87" s="325" t="s">
        <v>383</v>
      </c>
      <c r="K87" s="325" t="s">
        <v>383</v>
      </c>
      <c r="L87" s="325" t="s">
        <v>383</v>
      </c>
      <c r="M87" s="325" t="s">
        <v>383</v>
      </c>
      <c r="N87" s="325" t="s">
        <v>383</v>
      </c>
      <c r="O87" s="325" t="s">
        <v>383</v>
      </c>
      <c r="P87" s="325" t="s">
        <v>383</v>
      </c>
      <c r="Q87" s="325" t="s">
        <v>383</v>
      </c>
      <c r="R87" s="325" t="s">
        <v>383</v>
      </c>
      <c r="S87" s="325" t="s">
        <v>383</v>
      </c>
      <c r="T87" s="325" t="s">
        <v>383</v>
      </c>
      <c r="U87" s="325" t="s">
        <v>383</v>
      </c>
      <c r="V87" s="325" t="s">
        <v>383</v>
      </c>
      <c r="W87" s="325" t="s">
        <v>383</v>
      </c>
      <c r="X87" s="325" t="s">
        <v>383</v>
      </c>
      <c r="Y87" s="325" t="s">
        <v>383</v>
      </c>
      <c r="Z87" s="325" t="s">
        <v>383</v>
      </c>
      <c r="AA87" s="325" t="s">
        <v>383</v>
      </c>
      <c r="AB87" s="325" t="s">
        <v>383</v>
      </c>
      <c r="AC87" s="325" t="s">
        <v>383</v>
      </c>
      <c r="AD87" s="325" t="s">
        <v>383</v>
      </c>
      <c r="AE87" s="325" t="s">
        <v>383</v>
      </c>
      <c r="AF87" s="325" t="s">
        <v>383</v>
      </c>
      <c r="AG87" s="325" t="s">
        <v>383</v>
      </c>
      <c r="AH87" s="325" t="s">
        <v>383</v>
      </c>
      <c r="AI87" s="325" t="s">
        <v>383</v>
      </c>
      <c r="AJ87" s="325" t="s">
        <v>383</v>
      </c>
      <c r="AK87" s="325" t="s">
        <v>383</v>
      </c>
      <c r="AL87" s="325" t="s">
        <v>383</v>
      </c>
      <c r="AM87" s="325" t="s">
        <v>383</v>
      </c>
      <c r="AN87" s="88">
        <f t="shared" si="26"/>
        <v>0</v>
      </c>
      <c r="AO87" s="89">
        <f t="shared" si="25"/>
        <v>31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214</v>
      </c>
      <c r="H88" s="118" t="s">
        <v>30</v>
      </c>
      <c r="I88" s="325" t="s">
        <v>383</v>
      </c>
      <c r="J88" s="325" t="s">
        <v>383</v>
      </c>
      <c r="K88" s="325" t="s">
        <v>383</v>
      </c>
      <c r="L88" s="325" t="s">
        <v>383</v>
      </c>
      <c r="M88" s="325" t="s">
        <v>383</v>
      </c>
      <c r="N88" s="325" t="s">
        <v>383</v>
      </c>
      <c r="O88" s="325" t="s">
        <v>383</v>
      </c>
      <c r="P88" s="325" t="s">
        <v>383</v>
      </c>
      <c r="Q88" s="325" t="s">
        <v>383</v>
      </c>
      <c r="R88" s="325" t="s">
        <v>383</v>
      </c>
      <c r="S88" s="325" t="s">
        <v>383</v>
      </c>
      <c r="T88" s="325" t="s">
        <v>383</v>
      </c>
      <c r="U88" s="325" t="s">
        <v>383</v>
      </c>
      <c r="V88" s="325" t="s">
        <v>383</v>
      </c>
      <c r="W88" s="325" t="s">
        <v>383</v>
      </c>
      <c r="X88" s="325" t="s">
        <v>383</v>
      </c>
      <c r="Y88" s="325" t="s">
        <v>383</v>
      </c>
      <c r="Z88" s="325" t="s">
        <v>383</v>
      </c>
      <c r="AA88" s="325" t="s">
        <v>383</v>
      </c>
      <c r="AB88" s="325" t="s">
        <v>383</v>
      </c>
      <c r="AC88" s="325" t="s">
        <v>383</v>
      </c>
      <c r="AD88" s="325" t="s">
        <v>383</v>
      </c>
      <c r="AE88" s="325" t="s">
        <v>383</v>
      </c>
      <c r="AF88" s="325" t="s">
        <v>383</v>
      </c>
      <c r="AG88" s="325" t="s">
        <v>383</v>
      </c>
      <c r="AH88" s="325" t="s">
        <v>383</v>
      </c>
      <c r="AI88" s="325" t="s">
        <v>383</v>
      </c>
      <c r="AJ88" s="325" t="s">
        <v>383</v>
      </c>
      <c r="AK88" s="325" t="s">
        <v>383</v>
      </c>
      <c r="AL88" s="325" t="s">
        <v>383</v>
      </c>
      <c r="AM88" s="325" t="s">
        <v>383</v>
      </c>
      <c r="AN88" s="88">
        <f t="shared" si="26"/>
        <v>0</v>
      </c>
      <c r="AO88" s="89">
        <f t="shared" si="25"/>
        <v>31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8">
        <f t="shared" si="26"/>
        <v>1</v>
      </c>
      <c r="AO89" s="89">
        <f t="shared" si="25"/>
        <v>0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217</v>
      </c>
      <c r="H90" s="118" t="s">
        <v>218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8">
        <f t="shared" si="26"/>
        <v>1</v>
      </c>
      <c r="AO90" s="89">
        <f t="shared" si="25"/>
        <v>0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217</v>
      </c>
      <c r="H91" s="118" t="s">
        <v>218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8">
        <f t="shared" si="26"/>
        <v>1</v>
      </c>
      <c r="AO91" s="89">
        <f t="shared" si="25"/>
        <v>0</v>
      </c>
      <c r="AP91" s="64"/>
      <c r="AS91" s="54"/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217</v>
      </c>
      <c r="H92" s="118" t="s">
        <v>218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8">
        <f t="shared" si="26"/>
        <v>1</v>
      </c>
      <c r="AO92" s="89">
        <f t="shared" si="25"/>
        <v>0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0.5625</v>
      </c>
      <c r="J93" s="59">
        <f t="shared" ref="J93:AM93" si="27">1-(COUNTIF(J77:J92,"☓"))/16</f>
        <v>0.5625</v>
      </c>
      <c r="K93" s="59">
        <f t="shared" si="27"/>
        <v>0.5625</v>
      </c>
      <c r="L93" s="59">
        <f t="shared" si="27"/>
        <v>0.5625</v>
      </c>
      <c r="M93" s="59">
        <f t="shared" si="27"/>
        <v>0.5625</v>
      </c>
      <c r="N93" s="59">
        <f t="shared" si="27"/>
        <v>0.5625</v>
      </c>
      <c r="O93" s="59">
        <f t="shared" si="27"/>
        <v>0.5625</v>
      </c>
      <c r="P93" s="59">
        <f t="shared" si="27"/>
        <v>0.5625</v>
      </c>
      <c r="Q93" s="59">
        <f t="shared" si="27"/>
        <v>0.5625</v>
      </c>
      <c r="R93" s="59">
        <f t="shared" si="27"/>
        <v>0.5625</v>
      </c>
      <c r="S93" s="59">
        <f t="shared" si="27"/>
        <v>0.5625</v>
      </c>
      <c r="T93" s="59">
        <f t="shared" si="27"/>
        <v>0.5625</v>
      </c>
      <c r="U93" s="59">
        <f t="shared" si="27"/>
        <v>0.5625</v>
      </c>
      <c r="V93" s="59">
        <f t="shared" si="27"/>
        <v>0.5625</v>
      </c>
      <c r="W93" s="59">
        <f t="shared" si="27"/>
        <v>0.5625</v>
      </c>
      <c r="X93" s="59">
        <f t="shared" si="27"/>
        <v>0.5625</v>
      </c>
      <c r="Y93" s="59">
        <f t="shared" si="27"/>
        <v>0.5625</v>
      </c>
      <c r="Z93" s="59">
        <f t="shared" si="27"/>
        <v>0.5625</v>
      </c>
      <c r="AA93" s="59">
        <f t="shared" si="27"/>
        <v>0.5625</v>
      </c>
      <c r="AB93" s="59">
        <f t="shared" si="27"/>
        <v>0.5625</v>
      </c>
      <c r="AC93" s="59">
        <f t="shared" si="27"/>
        <v>0.5625</v>
      </c>
      <c r="AD93" s="59">
        <f t="shared" si="27"/>
        <v>0.5625</v>
      </c>
      <c r="AE93" s="59">
        <f t="shared" si="27"/>
        <v>0.5625</v>
      </c>
      <c r="AF93" s="59">
        <f t="shared" si="27"/>
        <v>0.5625</v>
      </c>
      <c r="AG93" s="59">
        <f t="shared" si="27"/>
        <v>0.5625</v>
      </c>
      <c r="AH93" s="59">
        <f t="shared" si="27"/>
        <v>0.5625</v>
      </c>
      <c r="AI93" s="59">
        <f t="shared" si="27"/>
        <v>0.5625</v>
      </c>
      <c r="AJ93" s="59">
        <f t="shared" si="27"/>
        <v>0.5625</v>
      </c>
      <c r="AK93" s="59">
        <f t="shared" si="27"/>
        <v>0.5625</v>
      </c>
      <c r="AL93" s="59">
        <f t="shared" si="27"/>
        <v>0.5625</v>
      </c>
      <c r="AM93" s="60">
        <f t="shared" si="27"/>
        <v>0.5625</v>
      </c>
      <c r="AN93" s="97">
        <f>IF(AO93=0,"100%",AVERAGE(I93:AM93))</f>
        <v>0.5625</v>
      </c>
      <c r="AO93" s="93">
        <f>SUM(AO77:AO92)</f>
        <v>217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121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8">
        <f t="shared" si="26"/>
        <v>1</v>
      </c>
      <c r="AO94" s="89">
        <f t="shared" si="25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226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8">
        <f>IF(COUNTA(I95:AM95)=0,1,1-COUNTIF(I95:AM95,"☓")/31)</f>
        <v>1</v>
      </c>
      <c r="AO95" s="89">
        <f t="shared" si="25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229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8">
        <f t="shared" ref="AN96:AN114" si="28">IF(COUNTA(I96:AM96)=0,1,1-COUNTIF(I96:AM96,"☓")/31)</f>
        <v>1</v>
      </c>
      <c r="AO96" s="89">
        <f t="shared" si="25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232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8">
        <f t="shared" si="28"/>
        <v>1</v>
      </c>
      <c r="AO97" s="89">
        <f t="shared" si="25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8">
        <f t="shared" si="28"/>
        <v>1</v>
      </c>
      <c r="AO98" s="89">
        <f t="shared" si="25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8">
        <f t="shared" si="28"/>
        <v>1</v>
      </c>
      <c r="AO99" s="89">
        <f t="shared" si="25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8">
        <f t="shared" si="28"/>
        <v>1</v>
      </c>
      <c r="AO100" s="89">
        <f t="shared" si="25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8">
        <f t="shared" si="28"/>
        <v>1</v>
      </c>
      <c r="AO101" s="89">
        <f t="shared" si="25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8">
        <f t="shared" si="28"/>
        <v>1</v>
      </c>
      <c r="AO102" s="89">
        <f t="shared" si="25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8">
        <f t="shared" si="28"/>
        <v>1</v>
      </c>
      <c r="AO103" s="89">
        <f t="shared" si="25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8">
        <f t="shared" si="28"/>
        <v>1</v>
      </c>
      <c r="AO104" s="89">
        <f t="shared" si="25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8">
        <f t="shared" si="28"/>
        <v>1</v>
      </c>
      <c r="AO105" s="89">
        <f t="shared" si="25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8">
        <f t="shared" si="28"/>
        <v>1</v>
      </c>
      <c r="AO106" s="89">
        <f t="shared" si="25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8">
        <f t="shared" si="28"/>
        <v>1</v>
      </c>
      <c r="AO107" s="89">
        <f t="shared" si="25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8">
        <f t="shared" si="28"/>
        <v>1</v>
      </c>
      <c r="AO108" s="89">
        <f t="shared" si="25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8">
        <f t="shared" si="28"/>
        <v>1</v>
      </c>
      <c r="AO109" s="89">
        <f t="shared" si="25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8">
        <f t="shared" si="28"/>
        <v>1</v>
      </c>
      <c r="AO110" s="89">
        <f t="shared" si="25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8">
        <f t="shared" si="28"/>
        <v>1</v>
      </c>
      <c r="AO111" s="89">
        <f t="shared" si="25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8">
        <f t="shared" si="28"/>
        <v>1</v>
      </c>
      <c r="AO112" s="89">
        <f t="shared" si="25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8">
        <f t="shared" si="28"/>
        <v>1</v>
      </c>
      <c r="AO113" s="89">
        <f t="shared" si="25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264" t="s">
        <v>262</v>
      </c>
      <c r="G114" s="34" t="s">
        <v>263</v>
      </c>
      <c r="H114" s="10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8">
        <f t="shared" si="28"/>
        <v>1</v>
      </c>
      <c r="AO114" s="89">
        <f t="shared" si="25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9">1-(COUNTIF(J94:J114,"☓"))/21</f>
        <v>1</v>
      </c>
      <c r="K115" s="74">
        <f t="shared" si="29"/>
        <v>1</v>
      </c>
      <c r="L115" s="74">
        <f t="shared" si="29"/>
        <v>1</v>
      </c>
      <c r="M115" s="74">
        <f t="shared" si="29"/>
        <v>1</v>
      </c>
      <c r="N115" s="74">
        <f t="shared" si="29"/>
        <v>1</v>
      </c>
      <c r="O115" s="74">
        <f t="shared" si="29"/>
        <v>1</v>
      </c>
      <c r="P115" s="74">
        <f t="shared" si="29"/>
        <v>1</v>
      </c>
      <c r="Q115" s="74">
        <f t="shared" si="29"/>
        <v>1</v>
      </c>
      <c r="R115" s="74">
        <f t="shared" si="29"/>
        <v>1</v>
      </c>
      <c r="S115" s="74">
        <f t="shared" si="29"/>
        <v>1</v>
      </c>
      <c r="T115" s="74">
        <f t="shared" si="29"/>
        <v>1</v>
      </c>
      <c r="U115" s="74">
        <f t="shared" si="29"/>
        <v>1</v>
      </c>
      <c r="V115" s="74">
        <f t="shared" si="29"/>
        <v>1</v>
      </c>
      <c r="W115" s="74">
        <f t="shared" si="29"/>
        <v>1</v>
      </c>
      <c r="X115" s="74">
        <f t="shared" si="29"/>
        <v>1</v>
      </c>
      <c r="Y115" s="74">
        <f t="shared" si="29"/>
        <v>1</v>
      </c>
      <c r="Z115" s="74">
        <f t="shared" si="29"/>
        <v>1</v>
      </c>
      <c r="AA115" s="74">
        <f t="shared" si="29"/>
        <v>1</v>
      </c>
      <c r="AB115" s="74">
        <f t="shared" si="29"/>
        <v>1</v>
      </c>
      <c r="AC115" s="74">
        <f t="shared" si="29"/>
        <v>1</v>
      </c>
      <c r="AD115" s="74">
        <f t="shared" si="29"/>
        <v>1</v>
      </c>
      <c r="AE115" s="74">
        <f t="shared" si="29"/>
        <v>1</v>
      </c>
      <c r="AF115" s="74">
        <f t="shared" si="29"/>
        <v>1</v>
      </c>
      <c r="AG115" s="74">
        <f t="shared" si="29"/>
        <v>1</v>
      </c>
      <c r="AH115" s="74">
        <f t="shared" si="29"/>
        <v>1</v>
      </c>
      <c r="AI115" s="74">
        <f t="shared" si="29"/>
        <v>1</v>
      </c>
      <c r="AJ115" s="74">
        <f t="shared" si="29"/>
        <v>1</v>
      </c>
      <c r="AK115" s="74">
        <f t="shared" si="29"/>
        <v>1</v>
      </c>
      <c r="AL115" s="74">
        <f t="shared" si="29"/>
        <v>1</v>
      </c>
      <c r="AM115" s="123">
        <f t="shared" si="29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0.86931818181818177</v>
      </c>
      <c r="J116" s="76">
        <f t="shared" ref="J116:AM116" si="30">AVERAGE(J115,J93,J76,J73,J70,J62,J59,J52,J40,J35,J11)</f>
        <v>0.86931818181818177</v>
      </c>
      <c r="K116" s="76">
        <f t="shared" si="30"/>
        <v>0.86931818181818177</v>
      </c>
      <c r="L116" s="76">
        <f t="shared" si="30"/>
        <v>0.86931818181818177</v>
      </c>
      <c r="M116" s="76">
        <f t="shared" si="30"/>
        <v>0.86931818181818177</v>
      </c>
      <c r="N116" s="76">
        <f t="shared" si="30"/>
        <v>0.86931818181818177</v>
      </c>
      <c r="O116" s="76">
        <f t="shared" si="30"/>
        <v>0.86931818181818177</v>
      </c>
      <c r="P116" s="76">
        <f t="shared" si="30"/>
        <v>0.86931818181818177</v>
      </c>
      <c r="Q116" s="76">
        <f t="shared" si="30"/>
        <v>0.86931818181818177</v>
      </c>
      <c r="R116" s="76">
        <f t="shared" si="30"/>
        <v>0.86931818181818177</v>
      </c>
      <c r="S116" s="76">
        <f t="shared" si="30"/>
        <v>0.86931818181818177</v>
      </c>
      <c r="T116" s="76">
        <f t="shared" si="30"/>
        <v>0.86931818181818177</v>
      </c>
      <c r="U116" s="76">
        <f t="shared" si="30"/>
        <v>0.86931818181818177</v>
      </c>
      <c r="V116" s="76">
        <f t="shared" si="30"/>
        <v>0.86931818181818177</v>
      </c>
      <c r="W116" s="76">
        <f t="shared" si="30"/>
        <v>0.86931818181818177</v>
      </c>
      <c r="X116" s="76">
        <f t="shared" si="30"/>
        <v>0.86931818181818177</v>
      </c>
      <c r="Y116" s="76">
        <f t="shared" si="30"/>
        <v>0.86931818181818177</v>
      </c>
      <c r="Z116" s="76">
        <f t="shared" si="30"/>
        <v>0.86931818181818177</v>
      </c>
      <c r="AA116" s="76">
        <f t="shared" si="30"/>
        <v>0.96022727272727271</v>
      </c>
      <c r="AB116" s="76">
        <f t="shared" si="30"/>
        <v>0.86931818181818177</v>
      </c>
      <c r="AC116" s="76">
        <f t="shared" si="30"/>
        <v>0.86931818181818177</v>
      </c>
      <c r="AD116" s="76">
        <f t="shared" si="30"/>
        <v>0.86931818181818177</v>
      </c>
      <c r="AE116" s="76">
        <f t="shared" si="30"/>
        <v>0.86931818181818177</v>
      </c>
      <c r="AF116" s="76">
        <f t="shared" si="30"/>
        <v>0.86931818181818177</v>
      </c>
      <c r="AG116" s="76">
        <f t="shared" si="30"/>
        <v>0.86931818181818177</v>
      </c>
      <c r="AH116" s="76">
        <f t="shared" si="30"/>
        <v>0.86931818181818177</v>
      </c>
      <c r="AI116" s="76">
        <f t="shared" si="30"/>
        <v>0.86931818181818177</v>
      </c>
      <c r="AJ116" s="76">
        <f t="shared" si="30"/>
        <v>0.86931818181818177</v>
      </c>
      <c r="AK116" s="76">
        <f t="shared" si="30"/>
        <v>0.86931818181818177</v>
      </c>
      <c r="AL116" s="76">
        <f t="shared" si="30"/>
        <v>0.86931818181818177</v>
      </c>
      <c r="AM116" s="77">
        <f t="shared" si="30"/>
        <v>0.86931818181818177</v>
      </c>
      <c r="AN116" s="98">
        <f>1-AO116/3069</f>
        <v>0.88888888888888884</v>
      </c>
      <c r="AO116" s="95">
        <f>AO115+AO93+AO76+AO73+AO70+AO62+AO59+AO52+AO40+AO35+AO23+AO11</f>
        <v>341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268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 t="shared" ref="AN117:AN147" si="31">IF(COUNTA(I117:AM117)=0,1,1-COUNTIF(I117:AM117,"☓")/31)</f>
        <v>1</v>
      </c>
      <c r="AO117" s="89">
        <f t="shared" ref="AO117:AO147" si="32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65"/>
      <c r="J118" s="65"/>
      <c r="K118" s="65"/>
      <c r="L118" s="65"/>
      <c r="M118" s="82"/>
      <c r="N118" s="82"/>
      <c r="O118" s="82"/>
      <c r="P118" s="82"/>
      <c r="Q118" s="82"/>
      <c r="R118" s="82"/>
      <c r="S118" s="82"/>
      <c r="T118" s="82"/>
      <c r="U118" s="82"/>
      <c r="V118" s="65"/>
      <c r="W118" s="65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si="31"/>
        <v>1</v>
      </c>
      <c r="AO118" s="89">
        <f t="shared" si="32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65"/>
      <c r="J119" s="65"/>
      <c r="K119" s="65"/>
      <c r="L119" s="65"/>
      <c r="M119" s="82"/>
      <c r="N119" s="82"/>
      <c r="O119" s="82"/>
      <c r="P119" s="82"/>
      <c r="Q119" s="82"/>
      <c r="R119" s="82"/>
      <c r="S119" s="82"/>
      <c r="T119" s="82"/>
      <c r="U119" s="82"/>
      <c r="V119" s="65"/>
      <c r="W119" s="65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31"/>
        <v>1</v>
      </c>
      <c r="AO119" s="89">
        <f t="shared" si="32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275</v>
      </c>
      <c r="I120" s="65"/>
      <c r="J120" s="65"/>
      <c r="K120" s="65"/>
      <c r="L120" s="65"/>
      <c r="M120" s="82"/>
      <c r="N120" s="82"/>
      <c r="O120" s="82"/>
      <c r="P120" s="82"/>
      <c r="Q120" s="82"/>
      <c r="R120" s="82"/>
      <c r="S120" s="82"/>
      <c r="T120" s="82"/>
      <c r="U120" s="82"/>
      <c r="V120" s="65"/>
      <c r="W120" s="65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31"/>
        <v>1</v>
      </c>
      <c r="AO120" s="89">
        <f t="shared" si="32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275</v>
      </c>
      <c r="I121" s="65"/>
      <c r="J121" s="65"/>
      <c r="K121" s="65"/>
      <c r="L121" s="65"/>
      <c r="M121" s="82"/>
      <c r="N121" s="82"/>
      <c r="O121" s="82"/>
      <c r="P121" s="82"/>
      <c r="Q121" s="82"/>
      <c r="R121" s="82"/>
      <c r="S121" s="82"/>
      <c r="T121" s="82"/>
      <c r="U121" s="82"/>
      <c r="V121" s="65"/>
      <c r="W121" s="65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31"/>
        <v>1</v>
      </c>
      <c r="AO121" s="89">
        <f t="shared" si="32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275</v>
      </c>
      <c r="I122" s="65"/>
      <c r="J122" s="65"/>
      <c r="K122" s="65"/>
      <c r="L122" s="65"/>
      <c r="M122" s="82"/>
      <c r="N122" s="82"/>
      <c r="O122" s="82"/>
      <c r="P122" s="82"/>
      <c r="Q122" s="82"/>
      <c r="R122" s="82"/>
      <c r="S122" s="82"/>
      <c r="T122" s="82"/>
      <c r="U122" s="82"/>
      <c r="V122" s="65"/>
      <c r="W122" s="65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31"/>
        <v>1</v>
      </c>
      <c r="AO122" s="89">
        <f t="shared" si="32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275</v>
      </c>
      <c r="I123" s="65"/>
      <c r="J123" s="65"/>
      <c r="K123" s="65"/>
      <c r="L123" s="65"/>
      <c r="M123" s="82"/>
      <c r="N123" s="82"/>
      <c r="O123" s="82"/>
      <c r="P123" s="82"/>
      <c r="Q123" s="82"/>
      <c r="R123" s="82"/>
      <c r="S123" s="82"/>
      <c r="T123" s="82"/>
      <c r="U123" s="82"/>
      <c r="V123" s="65"/>
      <c r="W123" s="65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31"/>
        <v>1</v>
      </c>
      <c r="AO123" s="89">
        <f t="shared" si="32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65"/>
      <c r="J124" s="65"/>
      <c r="K124" s="65"/>
      <c r="L124" s="65"/>
      <c r="M124" s="82"/>
      <c r="N124" s="82"/>
      <c r="O124" s="82"/>
      <c r="P124" s="82"/>
      <c r="Q124" s="82"/>
      <c r="R124" s="82"/>
      <c r="S124" s="82"/>
      <c r="T124" s="82"/>
      <c r="U124" s="82"/>
      <c r="V124" s="65"/>
      <c r="W124" s="65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31"/>
        <v>1</v>
      </c>
      <c r="AO124" s="89">
        <f t="shared" si="32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65"/>
      <c r="J125" s="65"/>
      <c r="K125" s="65"/>
      <c r="L125" s="65"/>
      <c r="M125" s="82"/>
      <c r="N125" s="82"/>
      <c r="O125" s="82"/>
      <c r="P125" s="82"/>
      <c r="Q125" s="82"/>
      <c r="R125" s="82"/>
      <c r="S125" s="82"/>
      <c r="T125" s="82"/>
      <c r="U125" s="82"/>
      <c r="V125" s="65"/>
      <c r="W125" s="65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31"/>
        <v>1</v>
      </c>
      <c r="AO125" s="89">
        <f t="shared" si="32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65"/>
      <c r="J126" s="65"/>
      <c r="K126" s="65"/>
      <c r="L126" s="65"/>
      <c r="M126" s="82"/>
      <c r="N126" s="82"/>
      <c r="O126" s="82"/>
      <c r="P126" s="82"/>
      <c r="Q126" s="82"/>
      <c r="R126" s="82"/>
      <c r="S126" s="82"/>
      <c r="T126" s="82"/>
      <c r="U126" s="82"/>
      <c r="V126" s="65"/>
      <c r="W126" s="65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31"/>
        <v>1</v>
      </c>
      <c r="AO126" s="89">
        <f t="shared" si="32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65"/>
      <c r="J127" s="65"/>
      <c r="K127" s="65"/>
      <c r="L127" s="65"/>
      <c r="M127" s="82"/>
      <c r="N127" s="82"/>
      <c r="O127" s="82"/>
      <c r="P127" s="82"/>
      <c r="Q127" s="82"/>
      <c r="R127" s="82"/>
      <c r="S127" s="82"/>
      <c r="T127" s="82"/>
      <c r="U127" s="82"/>
      <c r="V127" s="65"/>
      <c r="W127" s="65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31"/>
        <v>1</v>
      </c>
      <c r="AO127" s="89">
        <f t="shared" si="32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65"/>
      <c r="J128" s="65"/>
      <c r="K128" s="65"/>
      <c r="L128" s="65"/>
      <c r="M128" s="82"/>
      <c r="N128" s="82"/>
      <c r="O128" s="82"/>
      <c r="P128" s="82"/>
      <c r="Q128" s="82"/>
      <c r="R128" s="82"/>
      <c r="S128" s="82"/>
      <c r="T128" s="82"/>
      <c r="U128" s="82"/>
      <c r="V128" s="65"/>
      <c r="W128" s="65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31"/>
        <v>1</v>
      </c>
      <c r="AO128" s="89">
        <f t="shared" si="32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295</v>
      </c>
      <c r="I129" s="65"/>
      <c r="J129" s="65"/>
      <c r="K129" s="65"/>
      <c r="L129" s="65"/>
      <c r="M129" s="82"/>
      <c r="N129" s="82"/>
      <c r="O129" s="82"/>
      <c r="P129" s="82"/>
      <c r="Q129" s="82"/>
      <c r="R129" s="82"/>
      <c r="S129" s="82"/>
      <c r="T129" s="82"/>
      <c r="U129" s="82"/>
      <c r="V129" s="65"/>
      <c r="W129" s="65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31"/>
        <v>1</v>
      </c>
      <c r="AO129" s="89">
        <f t="shared" si="32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295</v>
      </c>
      <c r="I130" s="65"/>
      <c r="J130" s="65"/>
      <c r="K130" s="65"/>
      <c r="L130" s="65"/>
      <c r="M130" s="82"/>
      <c r="N130" s="82"/>
      <c r="O130" s="82"/>
      <c r="P130" s="82"/>
      <c r="Q130" s="82"/>
      <c r="R130" s="82"/>
      <c r="S130" s="82"/>
      <c r="T130" s="82"/>
      <c r="U130" s="82"/>
      <c r="V130" s="65"/>
      <c r="W130" s="65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31"/>
        <v>1</v>
      </c>
      <c r="AO130" s="89">
        <f t="shared" si="32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295</v>
      </c>
      <c r="I131" s="65"/>
      <c r="J131" s="65"/>
      <c r="K131" s="65"/>
      <c r="L131" s="65"/>
      <c r="M131" s="82"/>
      <c r="N131" s="82"/>
      <c r="O131" s="82"/>
      <c r="P131" s="82"/>
      <c r="Q131" s="82"/>
      <c r="R131" s="82"/>
      <c r="S131" s="82"/>
      <c r="T131" s="82"/>
      <c r="U131" s="82"/>
      <c r="V131" s="65"/>
      <c r="W131" s="65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31"/>
        <v>1</v>
      </c>
      <c r="AO131" s="89">
        <f t="shared" si="32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295</v>
      </c>
      <c r="I132" s="65"/>
      <c r="J132" s="65"/>
      <c r="K132" s="65"/>
      <c r="L132" s="65"/>
      <c r="M132" s="82"/>
      <c r="N132" s="82"/>
      <c r="O132" s="82"/>
      <c r="P132" s="82"/>
      <c r="Q132" s="82"/>
      <c r="R132" s="82"/>
      <c r="S132" s="82"/>
      <c r="T132" s="82"/>
      <c r="U132" s="82"/>
      <c r="V132" s="65"/>
      <c r="W132" s="65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31"/>
        <v>1</v>
      </c>
      <c r="AO132" s="89">
        <f t="shared" si="32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166</v>
      </c>
      <c r="I133" s="65"/>
      <c r="J133" s="65"/>
      <c r="K133" s="65"/>
      <c r="L133" s="65"/>
      <c r="M133" s="82"/>
      <c r="N133" s="82"/>
      <c r="O133" s="82"/>
      <c r="P133" s="82"/>
      <c r="Q133" s="82"/>
      <c r="R133" s="82"/>
      <c r="S133" s="82"/>
      <c r="T133" s="82"/>
      <c r="U133" s="82"/>
      <c r="V133" s="65"/>
      <c r="W133" s="65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31"/>
        <v>1</v>
      </c>
      <c r="AO133" s="89">
        <f t="shared" si="32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306</v>
      </c>
      <c r="I134" s="65"/>
      <c r="J134" s="65"/>
      <c r="K134" s="65"/>
      <c r="L134" s="65"/>
      <c r="M134" s="82"/>
      <c r="N134" s="82"/>
      <c r="O134" s="82"/>
      <c r="P134" s="82"/>
      <c r="Q134" s="82"/>
      <c r="R134" s="82"/>
      <c r="S134" s="82"/>
      <c r="T134" s="82"/>
      <c r="U134" s="82"/>
      <c r="V134" s="65"/>
      <c r="W134" s="65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31"/>
        <v>1</v>
      </c>
      <c r="AO134" s="89">
        <f t="shared" si="32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65"/>
      <c r="J135" s="65"/>
      <c r="K135" s="65"/>
      <c r="L135" s="65"/>
      <c r="M135" s="82"/>
      <c r="N135" s="82"/>
      <c r="O135" s="82"/>
      <c r="P135" s="82"/>
      <c r="Q135" s="82"/>
      <c r="R135" s="82"/>
      <c r="S135" s="82"/>
      <c r="T135" s="82"/>
      <c r="U135" s="82"/>
      <c r="V135" s="65"/>
      <c r="W135" s="65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31"/>
        <v>1</v>
      </c>
      <c r="AO135" s="89">
        <f t="shared" si="32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65"/>
      <c r="J136" s="65"/>
      <c r="K136" s="65"/>
      <c r="L136" s="65"/>
      <c r="M136" s="82"/>
      <c r="N136" s="82"/>
      <c r="O136" s="82"/>
      <c r="P136" s="82"/>
      <c r="Q136" s="82"/>
      <c r="R136" s="82"/>
      <c r="S136" s="82"/>
      <c r="T136" s="82"/>
      <c r="U136" s="82"/>
      <c r="V136" s="65"/>
      <c r="W136" s="65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31"/>
        <v>1</v>
      </c>
      <c r="AO136" s="89">
        <f t="shared" si="32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312</v>
      </c>
      <c r="H137" s="102" t="s">
        <v>313</v>
      </c>
      <c r="I137" s="65"/>
      <c r="J137" s="65"/>
      <c r="K137" s="65"/>
      <c r="L137" s="65"/>
      <c r="M137" s="82"/>
      <c r="N137" s="82"/>
      <c r="O137" s="82"/>
      <c r="P137" s="82"/>
      <c r="Q137" s="82"/>
      <c r="R137" s="82"/>
      <c r="S137" s="82"/>
      <c r="T137" s="82"/>
      <c r="U137" s="82"/>
      <c r="V137" s="65"/>
      <c r="W137" s="65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31"/>
        <v>1</v>
      </c>
      <c r="AO137" s="89">
        <f t="shared" si="32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316</v>
      </c>
      <c r="I138" s="65"/>
      <c r="J138" s="65"/>
      <c r="K138" s="65"/>
      <c r="L138" s="65"/>
      <c r="M138" s="82"/>
      <c r="N138" s="82"/>
      <c r="O138" s="82"/>
      <c r="P138" s="82"/>
      <c r="Q138" s="82"/>
      <c r="R138" s="82"/>
      <c r="S138" s="82"/>
      <c r="T138" s="82"/>
      <c r="U138" s="82"/>
      <c r="V138" s="65"/>
      <c r="W138" s="65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31"/>
        <v>1</v>
      </c>
      <c r="AO138" s="89">
        <f t="shared" si="32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319</v>
      </c>
      <c r="I139" s="65"/>
      <c r="J139" s="65"/>
      <c r="K139" s="65"/>
      <c r="L139" s="65"/>
      <c r="M139" s="82"/>
      <c r="N139" s="82"/>
      <c r="O139" s="82"/>
      <c r="P139" s="82"/>
      <c r="Q139" s="82"/>
      <c r="R139" s="82"/>
      <c r="S139" s="82"/>
      <c r="T139" s="82"/>
      <c r="U139" s="82"/>
      <c r="V139" s="65"/>
      <c r="W139" s="65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31"/>
        <v>1</v>
      </c>
      <c r="AO139" s="89">
        <f t="shared" si="32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65"/>
      <c r="J140" s="65"/>
      <c r="K140" s="65"/>
      <c r="L140" s="65"/>
      <c r="M140" s="82"/>
      <c r="N140" s="82"/>
      <c r="O140" s="82"/>
      <c r="P140" s="82"/>
      <c r="Q140" s="82"/>
      <c r="R140" s="82"/>
      <c r="S140" s="82"/>
      <c r="T140" s="82"/>
      <c r="U140" s="82"/>
      <c r="V140" s="65"/>
      <c r="W140" s="65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31"/>
        <v>1</v>
      </c>
      <c r="AO140" s="89">
        <f t="shared" si="32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323</v>
      </c>
      <c r="H141" s="102" t="s">
        <v>324</v>
      </c>
      <c r="I141" s="65"/>
      <c r="J141" s="65"/>
      <c r="K141" s="65"/>
      <c r="L141" s="65"/>
      <c r="M141" s="82"/>
      <c r="N141" s="82"/>
      <c r="O141" s="82"/>
      <c r="P141" s="82"/>
      <c r="Q141" s="82"/>
      <c r="R141" s="82"/>
      <c r="S141" s="82"/>
      <c r="T141" s="82"/>
      <c r="U141" s="82"/>
      <c r="V141" s="65"/>
      <c r="W141" s="65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31"/>
        <v>1</v>
      </c>
      <c r="AO141" s="89">
        <f t="shared" si="32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65"/>
      <c r="J142" s="65"/>
      <c r="K142" s="65"/>
      <c r="L142" s="65"/>
      <c r="M142" s="82"/>
      <c r="N142" s="82"/>
      <c r="O142" s="82"/>
      <c r="P142" s="82"/>
      <c r="Q142" s="82"/>
      <c r="R142" s="82"/>
      <c r="S142" s="82"/>
      <c r="T142" s="82"/>
      <c r="U142" s="82"/>
      <c r="V142" s="65"/>
      <c r="W142" s="65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31"/>
        <v>1</v>
      </c>
      <c r="AO142" s="89">
        <f t="shared" si="32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31"/>
        <v>1</v>
      </c>
      <c r="AO143" s="89">
        <f t="shared" si="32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31"/>
        <v>1</v>
      </c>
      <c r="AO144" s="89">
        <f t="shared" si="32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332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31"/>
        <v>1</v>
      </c>
      <c r="AO145" s="89">
        <f t="shared" si="32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166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31"/>
        <v>1</v>
      </c>
      <c r="AO146" s="89">
        <f t="shared" si="32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336</v>
      </c>
      <c r="H147" s="104" t="s">
        <v>166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31"/>
        <v>1</v>
      </c>
      <c r="AO147" s="89">
        <f t="shared" si="32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33">1-(COUNTIF(J117:J147,"☓"))/31</f>
        <v>1</v>
      </c>
      <c r="K148" s="74">
        <f t="shared" si="33"/>
        <v>1</v>
      </c>
      <c r="L148" s="74">
        <f t="shared" si="33"/>
        <v>1</v>
      </c>
      <c r="M148" s="74">
        <f t="shared" si="33"/>
        <v>1</v>
      </c>
      <c r="N148" s="74">
        <f t="shared" si="33"/>
        <v>1</v>
      </c>
      <c r="O148" s="74">
        <f t="shared" si="33"/>
        <v>1</v>
      </c>
      <c r="P148" s="74">
        <f t="shared" si="33"/>
        <v>1</v>
      </c>
      <c r="Q148" s="74">
        <f t="shared" si="33"/>
        <v>1</v>
      </c>
      <c r="R148" s="74">
        <f t="shared" si="33"/>
        <v>1</v>
      </c>
      <c r="S148" s="74">
        <f t="shared" si="33"/>
        <v>1</v>
      </c>
      <c r="T148" s="74">
        <f t="shared" si="33"/>
        <v>1</v>
      </c>
      <c r="U148" s="74">
        <f t="shared" si="33"/>
        <v>1</v>
      </c>
      <c r="V148" s="74">
        <f t="shared" si="33"/>
        <v>1</v>
      </c>
      <c r="W148" s="74">
        <f t="shared" si="33"/>
        <v>1</v>
      </c>
      <c r="X148" s="74">
        <f t="shared" si="33"/>
        <v>1</v>
      </c>
      <c r="Y148" s="74">
        <f t="shared" si="33"/>
        <v>1</v>
      </c>
      <c r="Z148" s="74">
        <f t="shared" si="33"/>
        <v>1</v>
      </c>
      <c r="AA148" s="74">
        <f t="shared" si="33"/>
        <v>1</v>
      </c>
      <c r="AB148" s="74">
        <f t="shared" si="33"/>
        <v>1</v>
      </c>
      <c r="AC148" s="74">
        <f t="shared" si="33"/>
        <v>1</v>
      </c>
      <c r="AD148" s="74">
        <f t="shared" si="33"/>
        <v>1</v>
      </c>
      <c r="AE148" s="74">
        <f t="shared" si="33"/>
        <v>1</v>
      </c>
      <c r="AF148" s="74">
        <f t="shared" si="33"/>
        <v>1</v>
      </c>
      <c r="AG148" s="74">
        <f t="shared" si="33"/>
        <v>1</v>
      </c>
      <c r="AH148" s="74">
        <f t="shared" si="33"/>
        <v>1</v>
      </c>
      <c r="AI148" s="74">
        <f t="shared" si="33"/>
        <v>1</v>
      </c>
      <c r="AJ148" s="74">
        <f t="shared" si="33"/>
        <v>1</v>
      </c>
      <c r="AK148" s="74">
        <f t="shared" si="33"/>
        <v>1</v>
      </c>
      <c r="AL148" s="74">
        <f t="shared" si="33"/>
        <v>1</v>
      </c>
      <c r="AM148" s="123">
        <f t="shared" si="33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4">AVERAGE(I116,I148)</f>
        <v>0.93465909090909083</v>
      </c>
      <c r="J149" s="76">
        <f t="shared" si="34"/>
        <v>0.93465909090909083</v>
      </c>
      <c r="K149" s="76">
        <f t="shared" si="34"/>
        <v>0.93465909090909083</v>
      </c>
      <c r="L149" s="76">
        <f t="shared" si="34"/>
        <v>0.93465909090909083</v>
      </c>
      <c r="M149" s="76">
        <f t="shared" si="34"/>
        <v>0.93465909090909083</v>
      </c>
      <c r="N149" s="76">
        <f t="shared" si="34"/>
        <v>0.93465909090909083</v>
      </c>
      <c r="O149" s="76">
        <f t="shared" si="34"/>
        <v>0.93465909090909083</v>
      </c>
      <c r="P149" s="76">
        <f t="shared" si="34"/>
        <v>0.93465909090909083</v>
      </c>
      <c r="Q149" s="76">
        <f t="shared" si="34"/>
        <v>0.93465909090909083</v>
      </c>
      <c r="R149" s="76">
        <f t="shared" si="34"/>
        <v>0.93465909090909083</v>
      </c>
      <c r="S149" s="76">
        <f t="shared" si="34"/>
        <v>0.93465909090909083</v>
      </c>
      <c r="T149" s="76">
        <f t="shared" si="34"/>
        <v>0.93465909090909083</v>
      </c>
      <c r="U149" s="76">
        <f t="shared" si="34"/>
        <v>0.93465909090909083</v>
      </c>
      <c r="V149" s="76">
        <f t="shared" si="34"/>
        <v>0.93465909090909083</v>
      </c>
      <c r="W149" s="76">
        <f t="shared" si="34"/>
        <v>0.93465909090909083</v>
      </c>
      <c r="X149" s="76">
        <f t="shared" si="34"/>
        <v>0.93465909090909083</v>
      </c>
      <c r="Y149" s="76">
        <f t="shared" si="34"/>
        <v>0.93465909090909083</v>
      </c>
      <c r="Z149" s="76">
        <f t="shared" si="34"/>
        <v>0.93465909090909083</v>
      </c>
      <c r="AA149" s="76">
        <f t="shared" si="34"/>
        <v>0.98011363636363635</v>
      </c>
      <c r="AB149" s="76">
        <f t="shared" si="34"/>
        <v>0.93465909090909083</v>
      </c>
      <c r="AC149" s="76">
        <f t="shared" si="34"/>
        <v>0.93465909090909083</v>
      </c>
      <c r="AD149" s="76">
        <f t="shared" si="34"/>
        <v>0.93465909090909083</v>
      </c>
      <c r="AE149" s="76">
        <f t="shared" si="34"/>
        <v>0.93465909090909083</v>
      </c>
      <c r="AF149" s="76">
        <f t="shared" si="34"/>
        <v>0.93465909090909083</v>
      </c>
      <c r="AG149" s="76">
        <f t="shared" si="34"/>
        <v>0.93465909090909083</v>
      </c>
      <c r="AH149" s="76">
        <f t="shared" si="34"/>
        <v>0.93465909090909083</v>
      </c>
      <c r="AI149" s="76">
        <f t="shared" si="34"/>
        <v>0.93465909090909083</v>
      </c>
      <c r="AJ149" s="76">
        <f t="shared" si="34"/>
        <v>0.93465909090909083</v>
      </c>
      <c r="AK149" s="76">
        <f t="shared" si="34"/>
        <v>0.93465909090909083</v>
      </c>
      <c r="AL149" s="76">
        <f t="shared" si="34"/>
        <v>0.93465909090909083</v>
      </c>
      <c r="AM149" s="77">
        <f t="shared" si="34"/>
        <v>0.93465909090909083</v>
      </c>
      <c r="AN149" s="127">
        <f>1-(AO149/4030)</f>
        <v>0.91538461538461535</v>
      </c>
      <c r="AO149" s="128">
        <f>SUM(AO116+AO148)</f>
        <v>341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P152" s="64"/>
    </row>
    <row r="153" spans="2:42" x14ac:dyDescent="0.2">
      <c r="AP153" s="64"/>
    </row>
  </sheetData>
  <mergeCells count="20">
    <mergeCell ref="AN2:AN4"/>
    <mergeCell ref="AO2:AO4"/>
    <mergeCell ref="D2:E2"/>
    <mergeCell ref="E12:E23"/>
    <mergeCell ref="E24:E35"/>
    <mergeCell ref="D12:D35"/>
    <mergeCell ref="C117:E148"/>
    <mergeCell ref="I2:AM2"/>
    <mergeCell ref="C63:C116"/>
    <mergeCell ref="D63:E70"/>
    <mergeCell ref="D71:E73"/>
    <mergeCell ref="D60:E62"/>
    <mergeCell ref="D74:E76"/>
    <mergeCell ref="D77:E93"/>
    <mergeCell ref="D94:E116"/>
    <mergeCell ref="C5:C62"/>
    <mergeCell ref="D5:E11"/>
    <mergeCell ref="D36:E40"/>
    <mergeCell ref="D53:E59"/>
    <mergeCell ref="D41:E52"/>
  </mergeCells>
  <phoneticPr fontId="2"/>
  <conditionalFormatting sqref="H4">
    <cfRule type="containsText" dxfId="1555" priority="14" stopIfTrue="1" operator="containsText" text="☓">
      <formula>NOT(ISERROR(SEARCH("☓",H4)))</formula>
    </cfRule>
    <cfRule type="cellIs" dxfId="1554" priority="13" stopIfTrue="1" operator="equal">
      <formula>"☓"</formula>
    </cfRule>
  </conditionalFormatting>
  <conditionalFormatting sqref="I13:T22">
    <cfRule type="cellIs" dxfId="1553" priority="27" stopIfTrue="1" operator="equal">
      <formula>"☓"</formula>
    </cfRule>
    <cfRule type="cellIs" dxfId="1552" priority="23" stopIfTrue="1" operator="equal">
      <formula>"☓"</formula>
    </cfRule>
    <cfRule type="cellIs" dxfId="1551" priority="24" stopIfTrue="1" operator="greaterThan">
      <formula>0</formula>
    </cfRule>
    <cfRule type="cellIs" dxfId="1550" priority="25" stopIfTrue="1" operator="equal">
      <formula>"☓"</formula>
    </cfRule>
    <cfRule type="containsText" dxfId="1549" priority="26" stopIfTrue="1" operator="containsText" text="☓">
      <formula>NOT(ISERROR(SEARCH("☓",I13)))</formula>
    </cfRule>
    <cfRule type="cellIs" dxfId="1548" priority="28" stopIfTrue="1" operator="greaterThan">
      <formula>0</formula>
    </cfRule>
  </conditionalFormatting>
  <conditionalFormatting sqref="I24:T34">
    <cfRule type="cellIs" dxfId="1547" priority="15" stopIfTrue="1" operator="equal">
      <formula>"☓"</formula>
    </cfRule>
    <cfRule type="cellIs" dxfId="1546" priority="16" stopIfTrue="1" operator="greaterThan">
      <formula>0</formula>
    </cfRule>
    <cfRule type="cellIs" dxfId="1545" priority="17" stopIfTrue="1" operator="equal">
      <formula>"☓"</formula>
    </cfRule>
    <cfRule type="containsText" dxfId="1544" priority="18" stopIfTrue="1" operator="containsText" text="☓">
      <formula>NOT(ISERROR(SEARCH("☓",I24)))</formula>
    </cfRule>
    <cfRule type="cellIs" dxfId="1543" priority="19" stopIfTrue="1" operator="equal">
      <formula>"☓"</formula>
    </cfRule>
    <cfRule type="cellIs" dxfId="1542" priority="20" stopIfTrue="1" operator="greaterThan">
      <formula>0</formula>
    </cfRule>
    <cfRule type="cellIs" dxfId="1541" priority="21" stopIfTrue="1" operator="equal">
      <formula>"☓"</formula>
    </cfRule>
    <cfRule type="containsText" dxfId="1540" priority="22" stopIfTrue="1" operator="containsText" text="☓">
      <formula>NOT(ISERROR(SEARCH("☓",I24)))</formula>
    </cfRule>
  </conditionalFormatting>
  <conditionalFormatting sqref="I5:W10">
    <cfRule type="containsText" dxfId="1539" priority="96" stopIfTrue="1" operator="containsText" text="☓">
      <formula>NOT(ISERROR(SEARCH("☓",I5)))</formula>
    </cfRule>
  </conditionalFormatting>
  <conditionalFormatting sqref="I12:W22">
    <cfRule type="containsText" dxfId="1538" priority="30" stopIfTrue="1" operator="containsText" text="☓">
      <formula>NOT(ISERROR(SEARCH("☓",I12)))</formula>
    </cfRule>
  </conditionalFormatting>
  <conditionalFormatting sqref="I41:W51">
    <cfRule type="containsText" dxfId="1537" priority="88" stopIfTrue="1" operator="containsText" text="☓">
      <formula>NOT(ISERROR(SEARCH("☓",I41)))</formula>
    </cfRule>
  </conditionalFormatting>
  <conditionalFormatting sqref="I53:W58">
    <cfRule type="containsText" dxfId="1536" priority="86" stopIfTrue="1" operator="containsText" text="☓">
      <formula>NOT(ISERROR(SEARCH("☓",I53)))</formula>
    </cfRule>
  </conditionalFormatting>
  <conditionalFormatting sqref="I60:W61">
    <cfRule type="containsText" dxfId="1535" priority="84" stopIfTrue="1" operator="containsText" text="☓">
      <formula>NOT(ISERROR(SEARCH("☓",I60)))</formula>
    </cfRule>
  </conditionalFormatting>
  <conditionalFormatting sqref="I63:W69">
    <cfRule type="containsText" dxfId="1534" priority="82" stopIfTrue="1" operator="containsText" text="☓">
      <formula>NOT(ISERROR(SEARCH("☓",I63)))</formula>
    </cfRule>
  </conditionalFormatting>
  <conditionalFormatting sqref="I71:W72">
    <cfRule type="containsText" dxfId="1533" priority="80" stopIfTrue="1" operator="containsText" text="☓">
      <formula>NOT(ISERROR(SEARCH("☓",I71)))</formula>
    </cfRule>
  </conditionalFormatting>
  <conditionalFormatting sqref="I74:W75">
    <cfRule type="containsText" dxfId="1532" priority="78" stopIfTrue="1" operator="containsText" text="☓">
      <formula>NOT(ISERROR(SEARCH("☓",I74)))</formula>
    </cfRule>
  </conditionalFormatting>
  <conditionalFormatting sqref="I77:W81 I89:W92">
    <cfRule type="containsText" dxfId="1531" priority="76" stopIfTrue="1" operator="containsText" text="☓">
      <formula>NOT(ISERROR(SEARCH("☓",I77)))</formula>
    </cfRule>
  </conditionalFormatting>
  <conditionalFormatting sqref="I94:W114">
    <cfRule type="containsText" dxfId="1530" priority="74" stopIfTrue="1" operator="containsText" text="☓">
      <formula>NOT(ISERROR(SEARCH("☓",I94)))</formula>
    </cfRule>
  </conditionalFormatting>
  <conditionalFormatting sqref="I117:W147">
    <cfRule type="containsText" dxfId="1529" priority="70" stopIfTrue="1" operator="containsText" text="☓">
      <formula>NOT(ISERROR(SEARCH("☓",I117)))</formula>
    </cfRule>
  </conditionalFormatting>
  <conditionalFormatting sqref="I5:AM10">
    <cfRule type="cellIs" dxfId="1528" priority="95" stopIfTrue="1" operator="equal">
      <formula>"☓"</formula>
    </cfRule>
  </conditionalFormatting>
  <conditionalFormatting sqref="I12:AM22">
    <cfRule type="cellIs" dxfId="1527" priority="29" stopIfTrue="1" operator="equal">
      <formula>"☓"</formula>
    </cfRule>
  </conditionalFormatting>
  <conditionalFormatting sqref="I36:AM39">
    <cfRule type="cellIs" dxfId="1526" priority="3" stopIfTrue="1" operator="equal">
      <formula>"☓"</formula>
    </cfRule>
    <cfRule type="containsText" dxfId="1525" priority="4" stopIfTrue="1" operator="containsText" text="☓">
      <formula>NOT(ISERROR(SEARCH("☓",I36)))</formula>
    </cfRule>
  </conditionalFormatting>
  <conditionalFormatting sqref="I41:AM51">
    <cfRule type="cellIs" dxfId="1524" priority="87" stopIfTrue="1" operator="equal">
      <formula>"☓"</formula>
    </cfRule>
  </conditionalFormatting>
  <conditionalFormatting sqref="I53:AM58">
    <cfRule type="cellIs" dxfId="1523" priority="85" stopIfTrue="1" operator="equal">
      <formula>"☓"</formula>
    </cfRule>
  </conditionalFormatting>
  <conditionalFormatting sqref="I60:AM61">
    <cfRule type="cellIs" dxfId="1522" priority="83" stopIfTrue="1" operator="equal">
      <formula>"☓"</formula>
    </cfRule>
  </conditionalFormatting>
  <conditionalFormatting sqref="I63:AM69">
    <cfRule type="cellIs" dxfId="1521" priority="81" stopIfTrue="1" operator="equal">
      <formula>"☓"</formula>
    </cfRule>
  </conditionalFormatting>
  <conditionalFormatting sqref="I71:AM72">
    <cfRule type="cellIs" dxfId="1520" priority="79" stopIfTrue="1" operator="equal">
      <formula>"☓"</formula>
    </cfRule>
  </conditionalFormatting>
  <conditionalFormatting sqref="I74:AM75">
    <cfRule type="cellIs" dxfId="1519" priority="77" stopIfTrue="1" operator="equal">
      <formula>"☓"</formula>
    </cfRule>
  </conditionalFormatting>
  <conditionalFormatting sqref="I77:AM92">
    <cfRule type="cellIs" dxfId="1518" priority="1" stopIfTrue="1" operator="equal">
      <formula>"☓"</formula>
    </cfRule>
  </conditionalFormatting>
  <conditionalFormatting sqref="I82:AM88">
    <cfRule type="containsText" dxfId="1517" priority="2" stopIfTrue="1" operator="containsText" text="☓">
      <formula>NOT(ISERROR(SEARCH("☓",I82)))</formula>
    </cfRule>
  </conditionalFormatting>
  <conditionalFormatting sqref="I94:AM114">
    <cfRule type="cellIs" dxfId="1516" priority="73" stopIfTrue="1" operator="equal">
      <formula>"☓"</formula>
    </cfRule>
  </conditionalFormatting>
  <conditionalFormatting sqref="I117:AM147">
    <cfRule type="cellIs" dxfId="1515" priority="69" stopIfTrue="1" operator="equal">
      <formula>"☓"</formula>
    </cfRule>
  </conditionalFormatting>
  <conditionalFormatting sqref="M118:U142">
    <cfRule type="containsText" dxfId="1514" priority="66" stopIfTrue="1" operator="containsText" text="☓">
      <formula>NOT(ISERROR(SEARCH("☓",M118)))</formula>
    </cfRule>
    <cfRule type="cellIs" dxfId="1513" priority="63" stopIfTrue="1" operator="equal">
      <formula>"☓"</formula>
    </cfRule>
    <cfRule type="cellIs" dxfId="1512" priority="67" stopIfTrue="1" operator="equal">
      <formula>"☓"</formula>
    </cfRule>
    <cfRule type="cellIs" dxfId="1511" priority="68" stopIfTrue="1" operator="greaterThan">
      <formula>0</formula>
    </cfRule>
    <cfRule type="cellIs" dxfId="1510" priority="64" stopIfTrue="1" operator="greaterThan">
      <formula>0</formula>
    </cfRule>
    <cfRule type="cellIs" dxfId="1509" priority="65" stopIfTrue="1" operator="equal">
      <formula>"☓"</formula>
    </cfRule>
  </conditionalFormatting>
  <conditionalFormatting sqref="U24:W34">
    <cfRule type="containsText" dxfId="1508" priority="92" stopIfTrue="1" operator="containsText" text="☓">
      <formula>NOT(ISERROR(SEARCH("☓",U24)))</formula>
    </cfRule>
  </conditionalFormatting>
  <conditionalFormatting sqref="U24:AC30 U31:AD31 U32:AC34">
    <cfRule type="cellIs" dxfId="1507" priority="53" stopIfTrue="1" operator="equal">
      <formula>"☓"</formula>
    </cfRule>
  </conditionalFormatting>
  <conditionalFormatting sqref="X24:Z34 AI24:AM34">
    <cfRule type="cellIs" dxfId="1506" priority="178" stopIfTrue="1" operator="greaterThan">
      <formula>0</formula>
    </cfRule>
    <cfRule type="containsText" dxfId="1505" priority="184" stopIfTrue="1" operator="containsText" text="☓">
      <formula>NOT(ISERROR(SEARCH("☓",X24)))</formula>
    </cfRule>
    <cfRule type="containsText" dxfId="1504" priority="180" stopIfTrue="1" operator="containsText" text="☓">
      <formula>NOT(ISERROR(SEARCH("☓",X24)))</formula>
    </cfRule>
    <cfRule type="cellIs" dxfId="1503" priority="181" stopIfTrue="1" operator="equal">
      <formula>"☓"</formula>
    </cfRule>
    <cfRule type="cellIs" dxfId="1502" priority="179" stopIfTrue="1" operator="equal">
      <formula>"☓"</formula>
    </cfRule>
    <cfRule type="cellIs" dxfId="1501" priority="182" stopIfTrue="1" operator="greaterThan">
      <formula>0</formula>
    </cfRule>
    <cfRule type="cellIs" dxfId="1500" priority="183" stopIfTrue="1" operator="equal">
      <formula>"☓"</formula>
    </cfRule>
  </conditionalFormatting>
  <conditionalFormatting sqref="X5:AM10">
    <cfRule type="cellIs" dxfId="1499" priority="301" stopIfTrue="1" operator="equal">
      <formula>"☓"</formula>
    </cfRule>
    <cfRule type="containsText" dxfId="1498" priority="300" stopIfTrue="1" operator="containsText" text="☓">
      <formula>NOT(ISERROR(SEARCH("☓",X5)))</formula>
    </cfRule>
    <cfRule type="cellIs" dxfId="1497" priority="299" stopIfTrue="1" operator="equal">
      <formula>"☓"</formula>
    </cfRule>
    <cfRule type="cellIs" dxfId="1496" priority="302" stopIfTrue="1" operator="greaterThan">
      <formula>0</formula>
    </cfRule>
    <cfRule type="cellIs" dxfId="1495" priority="303" stopIfTrue="1" operator="equal">
      <formula>"☓"</formula>
    </cfRule>
    <cfRule type="containsText" dxfId="1494" priority="304" stopIfTrue="1" operator="containsText" text="☓">
      <formula>NOT(ISERROR(SEARCH("☓",X5)))</formula>
    </cfRule>
    <cfRule type="cellIs" dxfId="1493" priority="298" stopIfTrue="1" operator="greaterThan">
      <formula>0</formula>
    </cfRule>
  </conditionalFormatting>
  <conditionalFormatting sqref="X12:AM22">
    <cfRule type="containsText" dxfId="1492" priority="192" stopIfTrue="1" operator="containsText" text="☓">
      <formula>NOT(ISERROR(SEARCH("☓",X12)))</formula>
    </cfRule>
    <cfRule type="cellIs" dxfId="1491" priority="190" stopIfTrue="1" operator="greaterThan">
      <formula>0</formula>
    </cfRule>
    <cfRule type="cellIs" dxfId="1490" priority="189" stopIfTrue="1" operator="equal">
      <formula>"☓"</formula>
    </cfRule>
    <cfRule type="cellIs" dxfId="1489" priority="187" stopIfTrue="1" operator="equal">
      <formula>"☓"</formula>
    </cfRule>
    <cfRule type="cellIs" dxfId="1488" priority="186" stopIfTrue="1" operator="greaterThan">
      <formula>0</formula>
    </cfRule>
    <cfRule type="cellIs" dxfId="1487" priority="191" stopIfTrue="1" operator="equal">
      <formula>"☓"</formula>
    </cfRule>
    <cfRule type="containsText" dxfId="1486" priority="188" stopIfTrue="1" operator="containsText" text="☓">
      <formula>NOT(ISERROR(SEARCH("☓",X12)))</formula>
    </cfRule>
  </conditionalFormatting>
  <conditionalFormatting sqref="X41:AM51">
    <cfRule type="containsText" dxfId="1485" priority="168" stopIfTrue="1" operator="containsText" text="☓">
      <formula>NOT(ISERROR(SEARCH("☓",X41)))</formula>
    </cfRule>
    <cfRule type="cellIs" dxfId="1484" priority="167" stopIfTrue="1" operator="equal">
      <formula>"☓"</formula>
    </cfRule>
    <cfRule type="cellIs" dxfId="1483" priority="162" stopIfTrue="1" operator="greaterThan">
      <formula>0</formula>
    </cfRule>
    <cfRule type="cellIs" dxfId="1482" priority="166" stopIfTrue="1" operator="greaterThan">
      <formula>0</formula>
    </cfRule>
    <cfRule type="containsText" dxfId="1481" priority="164" stopIfTrue="1" operator="containsText" text="☓">
      <formula>NOT(ISERROR(SEARCH("☓",X41)))</formula>
    </cfRule>
    <cfRule type="cellIs" dxfId="1480" priority="165" stopIfTrue="1" operator="equal">
      <formula>"☓"</formula>
    </cfRule>
    <cfRule type="cellIs" dxfId="1479" priority="163" stopIfTrue="1" operator="equal">
      <formula>"☓"</formula>
    </cfRule>
  </conditionalFormatting>
  <conditionalFormatting sqref="X53:AM58">
    <cfRule type="cellIs" dxfId="1478" priority="154" stopIfTrue="1" operator="greaterThan">
      <formula>0</formula>
    </cfRule>
    <cfRule type="cellIs" dxfId="1477" priority="155" stopIfTrue="1" operator="equal">
      <formula>"☓"</formula>
    </cfRule>
    <cfRule type="containsText" dxfId="1476" priority="156" stopIfTrue="1" operator="containsText" text="☓">
      <formula>NOT(ISERROR(SEARCH("☓",X53)))</formula>
    </cfRule>
    <cfRule type="cellIs" dxfId="1475" priority="157" stopIfTrue="1" operator="equal">
      <formula>"☓"</formula>
    </cfRule>
    <cfRule type="cellIs" dxfId="1474" priority="158" stopIfTrue="1" operator="greaterThan">
      <formula>0</formula>
    </cfRule>
    <cfRule type="cellIs" dxfId="1473" priority="159" stopIfTrue="1" operator="equal">
      <formula>"☓"</formula>
    </cfRule>
    <cfRule type="containsText" dxfId="1472" priority="160" stopIfTrue="1" operator="containsText" text="☓">
      <formula>NOT(ISERROR(SEARCH("☓",X53)))</formula>
    </cfRule>
  </conditionalFormatting>
  <conditionalFormatting sqref="X60:AM61">
    <cfRule type="cellIs" dxfId="1471" priority="150" stopIfTrue="1" operator="greaterThan">
      <formula>0</formula>
    </cfRule>
    <cfRule type="cellIs" dxfId="1470" priority="149" stopIfTrue="1" operator="equal">
      <formula>"☓"</formula>
    </cfRule>
    <cfRule type="containsText" dxfId="1469" priority="148" stopIfTrue="1" operator="containsText" text="☓">
      <formula>NOT(ISERROR(SEARCH("☓",X60)))</formula>
    </cfRule>
    <cfRule type="cellIs" dxfId="1468" priority="147" stopIfTrue="1" operator="equal">
      <formula>"☓"</formula>
    </cfRule>
    <cfRule type="cellIs" dxfId="1467" priority="146" stopIfTrue="1" operator="greaterThan">
      <formula>0</formula>
    </cfRule>
    <cfRule type="cellIs" dxfId="1466" priority="151" stopIfTrue="1" operator="equal">
      <formula>"☓"</formula>
    </cfRule>
    <cfRule type="containsText" dxfId="1465" priority="152" stopIfTrue="1" operator="containsText" text="☓">
      <formula>NOT(ISERROR(SEARCH("☓",X60)))</formula>
    </cfRule>
  </conditionalFormatting>
  <conditionalFormatting sqref="X63:AM69">
    <cfRule type="cellIs" dxfId="1464" priority="143" stopIfTrue="1" operator="equal">
      <formula>"☓"</formula>
    </cfRule>
    <cfRule type="cellIs" dxfId="1463" priority="142" stopIfTrue="1" operator="greaterThan">
      <formula>0</formula>
    </cfRule>
    <cfRule type="cellIs" dxfId="1462" priority="141" stopIfTrue="1" operator="equal">
      <formula>"☓"</formula>
    </cfRule>
    <cfRule type="containsText" dxfId="1461" priority="140" stopIfTrue="1" operator="containsText" text="☓">
      <formula>NOT(ISERROR(SEARCH("☓",X63)))</formula>
    </cfRule>
    <cfRule type="cellIs" dxfId="1460" priority="139" stopIfTrue="1" operator="equal">
      <formula>"☓"</formula>
    </cfRule>
    <cfRule type="cellIs" dxfId="1459" priority="138" stopIfTrue="1" operator="greaterThan">
      <formula>0</formula>
    </cfRule>
    <cfRule type="containsText" dxfId="1458" priority="144" stopIfTrue="1" operator="containsText" text="☓">
      <formula>NOT(ISERROR(SEARCH("☓",X63)))</formula>
    </cfRule>
  </conditionalFormatting>
  <conditionalFormatting sqref="X71:AM72">
    <cfRule type="containsText" dxfId="1457" priority="136" stopIfTrue="1" operator="containsText" text="☓">
      <formula>NOT(ISERROR(SEARCH("☓",X71)))</formula>
    </cfRule>
    <cfRule type="cellIs" dxfId="1456" priority="130" stopIfTrue="1" operator="greaterThan">
      <formula>0</formula>
    </cfRule>
    <cfRule type="cellIs" dxfId="1455" priority="131" stopIfTrue="1" operator="equal">
      <formula>"☓"</formula>
    </cfRule>
    <cfRule type="containsText" dxfId="1454" priority="132" stopIfTrue="1" operator="containsText" text="☓">
      <formula>NOT(ISERROR(SEARCH("☓",X71)))</formula>
    </cfRule>
    <cfRule type="cellIs" dxfId="1453" priority="134" stopIfTrue="1" operator="greaterThan">
      <formula>0</formula>
    </cfRule>
    <cfRule type="cellIs" dxfId="1452" priority="135" stopIfTrue="1" operator="equal">
      <formula>"☓"</formula>
    </cfRule>
    <cfRule type="cellIs" dxfId="1451" priority="133" stopIfTrue="1" operator="equal">
      <formula>"☓"</formula>
    </cfRule>
  </conditionalFormatting>
  <conditionalFormatting sqref="X74:AM75">
    <cfRule type="containsText" dxfId="1450" priority="128" stopIfTrue="1" operator="containsText" text="☓">
      <formula>NOT(ISERROR(SEARCH("☓",X74)))</formula>
    </cfRule>
    <cfRule type="cellIs" dxfId="1449" priority="122" stopIfTrue="1" operator="greaterThan">
      <formula>0</formula>
    </cfRule>
    <cfRule type="cellIs" dxfId="1448" priority="123" stopIfTrue="1" operator="equal">
      <formula>"☓"</formula>
    </cfRule>
    <cfRule type="containsText" dxfId="1447" priority="124" stopIfTrue="1" operator="containsText" text="☓">
      <formula>NOT(ISERROR(SEARCH("☓",X74)))</formula>
    </cfRule>
    <cfRule type="cellIs" dxfId="1446" priority="125" stopIfTrue="1" operator="equal">
      <formula>"☓"</formula>
    </cfRule>
    <cfRule type="cellIs" dxfId="1445" priority="126" stopIfTrue="1" operator="greaterThan">
      <formula>0</formula>
    </cfRule>
    <cfRule type="cellIs" dxfId="1444" priority="127" stopIfTrue="1" operator="equal">
      <formula>"☓"</formula>
    </cfRule>
  </conditionalFormatting>
  <conditionalFormatting sqref="X77:AM81 X89:AM92">
    <cfRule type="cellIs" dxfId="1443" priority="118" stopIfTrue="1" operator="greaterThan">
      <formula>0</formula>
    </cfRule>
    <cfRule type="cellIs" dxfId="1442" priority="119" stopIfTrue="1" operator="equal">
      <formula>"☓"</formula>
    </cfRule>
    <cfRule type="containsText" dxfId="1441" priority="120" stopIfTrue="1" operator="containsText" text="☓">
      <formula>NOT(ISERROR(SEARCH("☓",X77)))</formula>
    </cfRule>
    <cfRule type="cellIs" dxfId="1440" priority="117" stopIfTrue="1" operator="equal">
      <formula>"☓"</formula>
    </cfRule>
    <cfRule type="cellIs" dxfId="1439" priority="115" stopIfTrue="1" operator="equal">
      <formula>"☓"</formula>
    </cfRule>
    <cfRule type="cellIs" dxfId="1438" priority="114" stopIfTrue="1" operator="greaterThan">
      <formula>0</formula>
    </cfRule>
    <cfRule type="containsText" dxfId="1437" priority="116" stopIfTrue="1" operator="containsText" text="☓">
      <formula>NOT(ISERROR(SEARCH("☓",X77)))</formula>
    </cfRule>
  </conditionalFormatting>
  <conditionalFormatting sqref="X94:AM114">
    <cfRule type="cellIs" dxfId="1436" priority="107" stopIfTrue="1" operator="equal">
      <formula>"☓"</formula>
    </cfRule>
    <cfRule type="containsText" dxfId="1435" priority="112" stopIfTrue="1" operator="containsText" text="☓">
      <formula>NOT(ISERROR(SEARCH("☓",X94)))</formula>
    </cfRule>
    <cfRule type="containsText" dxfId="1434" priority="108" stopIfTrue="1" operator="containsText" text="☓">
      <formula>NOT(ISERROR(SEARCH("☓",X94)))</formula>
    </cfRule>
    <cfRule type="cellIs" dxfId="1433" priority="106" stopIfTrue="1" operator="greaterThan">
      <formula>0</formula>
    </cfRule>
    <cfRule type="cellIs" dxfId="1432" priority="109" stopIfTrue="1" operator="equal">
      <formula>"☓"</formula>
    </cfRule>
    <cfRule type="cellIs" dxfId="1431" priority="111" stopIfTrue="1" operator="equal">
      <formula>"☓"</formula>
    </cfRule>
    <cfRule type="cellIs" dxfId="1430" priority="110" stopIfTrue="1" operator="greaterThan">
      <formula>0</formula>
    </cfRule>
  </conditionalFormatting>
  <conditionalFormatting sqref="X117:AM147">
    <cfRule type="containsText" dxfId="1429" priority="104" stopIfTrue="1" operator="containsText" text="☓">
      <formula>NOT(ISERROR(SEARCH("☓",X117)))</formula>
    </cfRule>
    <cfRule type="cellIs" dxfId="1428" priority="103" stopIfTrue="1" operator="equal">
      <formula>"☓"</formula>
    </cfRule>
    <cfRule type="cellIs" dxfId="1427" priority="102" stopIfTrue="1" operator="greaterThan">
      <formula>0</formula>
    </cfRule>
    <cfRule type="cellIs" dxfId="1426" priority="101" stopIfTrue="1" operator="equal">
      <formula>"☓"</formula>
    </cfRule>
    <cfRule type="containsText" dxfId="1425" priority="100" stopIfTrue="1" operator="containsText" text="☓">
      <formula>NOT(ISERROR(SEARCH("☓",X117)))</formula>
    </cfRule>
    <cfRule type="cellIs" dxfId="1424" priority="99" stopIfTrue="1" operator="equal">
      <formula>"☓"</formula>
    </cfRule>
    <cfRule type="cellIs" dxfId="1423" priority="98" stopIfTrue="1" operator="greaterThan">
      <formula>0</formula>
    </cfRule>
  </conditionalFormatting>
  <conditionalFormatting sqref="AA24:AC24">
    <cfRule type="containsText" dxfId="1422" priority="62" stopIfTrue="1" operator="containsText" text="☓">
      <formula>NOT(ISERROR(SEARCH("☓",AA24)))</formula>
    </cfRule>
    <cfRule type="cellIs" dxfId="1421" priority="61" stopIfTrue="1" operator="equal">
      <formula>"☓"</formula>
    </cfRule>
    <cfRule type="cellIs" dxfId="1420" priority="60" stopIfTrue="1" operator="greaterThan">
      <formula>0</formula>
    </cfRule>
    <cfRule type="cellIs" dxfId="1419" priority="59" stopIfTrue="1" operator="equal">
      <formula>"☓"</formula>
    </cfRule>
    <cfRule type="containsText" dxfId="1418" priority="58" stopIfTrue="1" operator="containsText" text="☓">
      <formula>NOT(ISERROR(SEARCH("☓",AA24)))</formula>
    </cfRule>
    <cfRule type="cellIs" dxfId="1417" priority="56" stopIfTrue="1" operator="greaterThan">
      <formula>0</formula>
    </cfRule>
    <cfRule type="cellIs" dxfId="1416" priority="57" stopIfTrue="1" operator="equal">
      <formula>"☓"</formula>
    </cfRule>
  </conditionalFormatting>
  <conditionalFormatting sqref="AA25:AC30 AA32:AC34 AA31:AD31">
    <cfRule type="cellIs" dxfId="1415" priority="51" stopIfTrue="1" operator="equal">
      <formula>"☓"</formula>
    </cfRule>
  </conditionalFormatting>
  <conditionalFormatting sqref="AA25:AC30 AA32:AC34">
    <cfRule type="containsText" dxfId="1414" priority="50" stopIfTrue="1" operator="containsText" text="☓">
      <formula>NOT(ISERROR(SEARCH("☓",AA25)))</formula>
    </cfRule>
    <cfRule type="cellIs" dxfId="1413" priority="49" stopIfTrue="1" operator="equal">
      <formula>"☓"</formula>
    </cfRule>
  </conditionalFormatting>
  <conditionalFormatting sqref="AA25:AC30 AA31:AD31 AA32:AC34">
    <cfRule type="containsText" dxfId="1412" priority="54" stopIfTrue="1" operator="containsText" text="☓">
      <formula>NOT(ISERROR(SEARCH("☓",AA25)))</formula>
    </cfRule>
    <cfRule type="cellIs" dxfId="1411" priority="52" stopIfTrue="1" operator="greaterThan">
      <formula>0</formula>
    </cfRule>
  </conditionalFormatting>
  <conditionalFormatting sqref="AA25:AC30 AH25:AH30 AA31:AH31 AH32:AH34 AA32:AC34">
    <cfRule type="cellIs" dxfId="1410" priority="36" stopIfTrue="1" operator="greaterThan">
      <formula>0</formula>
    </cfRule>
  </conditionalFormatting>
  <conditionalFormatting sqref="AA32:AH34">
    <cfRule type="cellIs" dxfId="1409" priority="5" stopIfTrue="1" operator="equal">
      <formula>"☓"</formula>
    </cfRule>
  </conditionalFormatting>
  <conditionalFormatting sqref="AD5:AG5 AL5:AM10 X10:AG10">
    <cfRule type="containsText" dxfId="1408" priority="352" stopIfTrue="1" operator="containsText" text="☓">
      <formula>NOT(ISERROR(SEARCH("☓",X5)))</formula>
    </cfRule>
    <cfRule type="cellIs" dxfId="1407" priority="349" stopIfTrue="1" operator="equal">
      <formula>"☓"</formula>
    </cfRule>
    <cfRule type="cellIs" dxfId="1406" priority="350" stopIfTrue="1" operator="greaterThan">
      <formula>0</formula>
    </cfRule>
    <cfRule type="cellIs" dxfId="1405" priority="351" stopIfTrue="1" operator="equal">
      <formula>"☓"</formula>
    </cfRule>
  </conditionalFormatting>
  <conditionalFormatting sqref="AD24:AG30">
    <cfRule type="containsText" dxfId="1404" priority="8" stopIfTrue="1" operator="containsText" text="☓">
      <formula>NOT(ISERROR(SEARCH("☓",AD24)))</formula>
    </cfRule>
    <cfRule type="cellIs" dxfId="1403" priority="7" stopIfTrue="1" operator="equal">
      <formula>"☓"</formula>
    </cfRule>
  </conditionalFormatting>
  <conditionalFormatting sqref="AD32:AG34">
    <cfRule type="containsText" dxfId="1402" priority="6" stopIfTrue="1" operator="containsText" text="☓">
      <formula>NOT(ISERROR(SEARCH("☓",AD32)))</formula>
    </cfRule>
  </conditionalFormatting>
  <conditionalFormatting sqref="AD5:AM5 X10:AM10 AL6:AM8 AK9:AM9">
    <cfRule type="cellIs" dxfId="1401" priority="338" stopIfTrue="1" operator="greaterThan">
      <formula>0</formula>
    </cfRule>
  </conditionalFormatting>
  <conditionalFormatting sqref="AD5:AM5 X10:AM10">
    <cfRule type="cellIs" dxfId="1400" priority="337" stopIfTrue="1" operator="equal">
      <formula>"☓"</formula>
    </cfRule>
  </conditionalFormatting>
  <conditionalFormatting sqref="AD5:AM5 AL6:AM8 AK9:AM9 X10:AM10">
    <cfRule type="cellIs" dxfId="1399" priority="339" stopIfTrue="1" operator="equal">
      <formula>"☓"</formula>
    </cfRule>
    <cfRule type="containsText" dxfId="1398" priority="340" stopIfTrue="1" operator="containsText" text="☓">
      <formula>NOT(ISERROR(SEARCH("☓",X5)))</formula>
    </cfRule>
  </conditionalFormatting>
  <conditionalFormatting sqref="AH24">
    <cfRule type="cellIs" dxfId="1397" priority="41" stopIfTrue="1" operator="equal">
      <formula>"☓"</formula>
    </cfRule>
    <cfRule type="cellIs" dxfId="1396" priority="40" stopIfTrue="1" operator="greaterThan">
      <formula>0</formula>
    </cfRule>
    <cfRule type="containsText" dxfId="1395" priority="46" stopIfTrue="1" operator="containsText" text="☓">
      <formula>NOT(ISERROR(SEARCH("☓",AH24)))</formula>
    </cfRule>
    <cfRule type="cellIs" dxfId="1394" priority="45" stopIfTrue="1" operator="equal">
      <formula>"☓"</formula>
    </cfRule>
    <cfRule type="cellIs" dxfId="1393" priority="44" stopIfTrue="1" operator="greaterThan">
      <formula>0</formula>
    </cfRule>
    <cfRule type="cellIs" dxfId="1392" priority="43" stopIfTrue="1" operator="equal">
      <formula>"☓"</formula>
    </cfRule>
    <cfRule type="containsText" dxfId="1391" priority="42" stopIfTrue="1" operator="containsText" text="☓">
      <formula>NOT(ISERROR(SEARCH("☓",AH24)))</formula>
    </cfRule>
  </conditionalFormatting>
  <conditionalFormatting sqref="AH25:AH30 AA31:AH31 AH32:AH34 AA25:AC30">
    <cfRule type="cellIs" dxfId="1390" priority="35" stopIfTrue="1" operator="equal">
      <formula>"☓"</formula>
    </cfRule>
  </conditionalFormatting>
  <conditionalFormatting sqref="AH25:AH30 AA31:AH31 AH32:AH34">
    <cfRule type="containsText" dxfId="1389" priority="38" stopIfTrue="1" operator="containsText" text="☓">
      <formula>NOT(ISERROR(SEARCH("☓",AA25)))</formula>
    </cfRule>
  </conditionalFormatting>
  <conditionalFormatting sqref="AH25:AH30 AE31:AH31 AH32:AH34">
    <cfRule type="containsText" dxfId="1388" priority="34" stopIfTrue="1" operator="containsText" text="☓">
      <formula>NOT(ISERROR(SEARCH("☓",AE25)))</formula>
    </cfRule>
    <cfRule type="cellIs" dxfId="1387" priority="33" stopIfTrue="1" operator="equal">
      <formula>"☓"</formula>
    </cfRule>
    <cfRule type="cellIs" dxfId="1386" priority="32" stopIfTrue="1" operator="greaterThan">
      <formula>0</formula>
    </cfRule>
  </conditionalFormatting>
  <conditionalFormatting sqref="AH25:AH30 AE31:AH31">
    <cfRule type="cellIs" dxfId="1385" priority="31" stopIfTrue="1" operator="equal">
      <formula>"☓"</formula>
    </cfRule>
  </conditionalFormatting>
  <conditionalFormatting sqref="AH24:AM30 AA31:AM31 AH32:AM34">
    <cfRule type="cellIs" dxfId="1384" priority="37" stopIfTrue="1" operator="equal">
      <formula>"☓"</formula>
    </cfRule>
  </conditionalFormatting>
  <conditionalFormatting sqref="AK6:AK8">
    <cfRule type="containsText" dxfId="1383" priority="312" stopIfTrue="1" operator="containsText" text="☓">
      <formula>NOT(ISERROR(SEARCH("☓",AK6)))</formula>
    </cfRule>
    <cfRule type="cellIs" dxfId="1382" priority="305" stopIfTrue="1" operator="equal">
      <formula>"☓"</formula>
    </cfRule>
    <cfRule type="cellIs" dxfId="1381" priority="306" stopIfTrue="1" operator="greaterThan">
      <formula>0</formula>
    </cfRule>
    <cfRule type="cellIs" dxfId="1380" priority="307" stopIfTrue="1" operator="equal">
      <formula>"☓"</formula>
    </cfRule>
    <cfRule type="cellIs" dxfId="1379" priority="309" stopIfTrue="1" operator="equal">
      <formula>"☓"</formula>
    </cfRule>
    <cfRule type="cellIs" dxfId="1378" priority="310" stopIfTrue="1" operator="greaterThan">
      <formula>0</formula>
    </cfRule>
    <cfRule type="containsText" dxfId="1377" priority="308" stopIfTrue="1" operator="containsText" text="☓">
      <formula>NOT(ISERROR(SEARCH("☓",AK6)))</formula>
    </cfRule>
  </conditionalFormatting>
  <conditionalFormatting sqref="AK6:AM9">
    <cfRule type="cellIs" dxfId="1376" priority="311" stopIfTrue="1" operator="equal">
      <formula>"☓"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AN149"/>
  <sheetViews>
    <sheetView topLeftCell="E26" zoomScale="89" zoomScaleNormal="89" workbookViewId="0">
      <selection activeCell="I36" sqref="I36:AL39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8" width="5.44140625" bestFit="1" customWidth="1"/>
    <col min="39" max="39" width="16.33203125" bestFit="1" customWidth="1"/>
    <col min="40" max="40" width="15.109375" bestFit="1" customWidth="1"/>
    <col min="41" max="41" width="4.88671875" customWidth="1"/>
  </cols>
  <sheetData>
    <row r="1" spans="2:40" ht="13.8" thickBot="1" x14ac:dyDescent="0.25"/>
    <row r="2" spans="2:40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37" t="s">
        <v>351</v>
      </c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8"/>
      <c r="AE2" s="338"/>
      <c r="AF2" s="338"/>
      <c r="AG2" s="338"/>
      <c r="AH2" s="338"/>
      <c r="AI2" s="338"/>
      <c r="AJ2" s="338"/>
      <c r="AK2" s="338"/>
      <c r="AL2" s="338"/>
      <c r="AM2" s="395" t="s">
        <v>349</v>
      </c>
      <c r="AN2" s="342" t="s">
        <v>352</v>
      </c>
    </row>
    <row r="3" spans="2:40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96"/>
      <c r="AN3" s="382"/>
    </row>
    <row r="4" spans="2:40" ht="13.8" thickBot="1" x14ac:dyDescent="0.25">
      <c r="B4" s="6"/>
      <c r="C4" s="3"/>
      <c r="D4" s="2"/>
      <c r="E4" s="3"/>
      <c r="F4" s="35"/>
      <c r="G4" s="5"/>
      <c r="H4" s="325" t="s">
        <v>383</v>
      </c>
      <c r="I4" s="129" t="s">
        <v>341</v>
      </c>
      <c r="J4" s="129" t="s">
        <v>342</v>
      </c>
      <c r="K4" s="129" t="s">
        <v>343</v>
      </c>
      <c r="L4" s="129" t="s">
        <v>344</v>
      </c>
      <c r="M4" s="129" t="s">
        <v>345</v>
      </c>
      <c r="N4" s="129" t="s">
        <v>346</v>
      </c>
      <c r="O4" s="129" t="s">
        <v>347</v>
      </c>
      <c r="P4" s="129" t="s">
        <v>341</v>
      </c>
      <c r="Q4" s="129" t="s">
        <v>342</v>
      </c>
      <c r="R4" s="129" t="s">
        <v>343</v>
      </c>
      <c r="S4" s="129" t="s">
        <v>344</v>
      </c>
      <c r="T4" s="129" t="s">
        <v>345</v>
      </c>
      <c r="U4" s="129" t="s">
        <v>346</v>
      </c>
      <c r="V4" s="129" t="s">
        <v>347</v>
      </c>
      <c r="W4" s="129" t="s">
        <v>341</v>
      </c>
      <c r="X4" s="129" t="s">
        <v>342</v>
      </c>
      <c r="Y4" s="129" t="s">
        <v>343</v>
      </c>
      <c r="Z4" s="129" t="s">
        <v>344</v>
      </c>
      <c r="AA4" s="129" t="s">
        <v>345</v>
      </c>
      <c r="AB4" s="129" t="s">
        <v>346</v>
      </c>
      <c r="AC4" s="129" t="s">
        <v>347</v>
      </c>
      <c r="AD4" s="129" t="s">
        <v>341</v>
      </c>
      <c r="AE4" s="129" t="s">
        <v>342</v>
      </c>
      <c r="AF4" s="129" t="s">
        <v>343</v>
      </c>
      <c r="AG4" s="129" t="s">
        <v>344</v>
      </c>
      <c r="AH4" s="129" t="s">
        <v>345</v>
      </c>
      <c r="AI4" s="129" t="s">
        <v>346</v>
      </c>
      <c r="AJ4" s="129" t="s">
        <v>347</v>
      </c>
      <c r="AK4" s="129" t="s">
        <v>341</v>
      </c>
      <c r="AL4" s="129" t="s">
        <v>342</v>
      </c>
      <c r="AM4" s="397"/>
      <c r="AN4" s="343"/>
    </row>
    <row r="5" spans="2:40" x14ac:dyDescent="0.2">
      <c r="B5" s="53">
        <v>1</v>
      </c>
      <c r="C5" s="344" t="s">
        <v>6</v>
      </c>
      <c r="D5" s="347" t="s">
        <v>7</v>
      </c>
      <c r="E5" s="348"/>
      <c r="F5" s="7" t="s">
        <v>8</v>
      </c>
      <c r="G5" s="8" t="s">
        <v>9</v>
      </c>
      <c r="H5" s="101" t="s">
        <v>10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330">
        <f>IF(COUNTA(I5:AL5)=0,1,1-COUNTIF(I5:AL5,"☓")/30)</f>
        <v>1</v>
      </c>
      <c r="AN5" s="106">
        <f t="shared" ref="AN5:AN10" si="0">COUNTA(I5:AL5)</f>
        <v>0</v>
      </c>
    </row>
    <row r="6" spans="2:40" x14ac:dyDescent="0.2">
      <c r="B6" s="13">
        <v>2</v>
      </c>
      <c r="C6" s="345"/>
      <c r="D6" s="349"/>
      <c r="E6" s="350"/>
      <c r="F6" s="10" t="s">
        <v>12</v>
      </c>
      <c r="G6" s="11" t="s">
        <v>13</v>
      </c>
      <c r="H6" s="102" t="s">
        <v>10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8">
        <f t="shared" ref="AM6:AM10" si="1">IF(COUNTA(I6:AL6)=0,1,1-COUNTIF(I6:AL6,"☓")/30)</f>
        <v>1</v>
      </c>
      <c r="AN6" s="107">
        <f t="shared" si="0"/>
        <v>0</v>
      </c>
    </row>
    <row r="7" spans="2:40" x14ac:dyDescent="0.2">
      <c r="B7" s="13">
        <v>3</v>
      </c>
      <c r="C7" s="345"/>
      <c r="D7" s="349"/>
      <c r="E7" s="350"/>
      <c r="F7" s="10" t="s">
        <v>15</v>
      </c>
      <c r="G7" s="11" t="s">
        <v>16</v>
      </c>
      <c r="H7" s="10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8">
        <f t="shared" si="1"/>
        <v>1</v>
      </c>
      <c r="AN7" s="107">
        <f t="shared" si="0"/>
        <v>0</v>
      </c>
    </row>
    <row r="8" spans="2:40" x14ac:dyDescent="0.2">
      <c r="B8" s="13">
        <v>4</v>
      </c>
      <c r="C8" s="345"/>
      <c r="D8" s="349"/>
      <c r="E8" s="350"/>
      <c r="F8" s="10" t="s">
        <v>17</v>
      </c>
      <c r="G8" s="11" t="s">
        <v>18</v>
      </c>
      <c r="H8" s="102" t="s">
        <v>10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8">
        <f t="shared" si="1"/>
        <v>1</v>
      </c>
      <c r="AN8" s="107">
        <f t="shared" si="0"/>
        <v>0</v>
      </c>
    </row>
    <row r="9" spans="2:40" x14ac:dyDescent="0.2">
      <c r="B9" s="13">
        <v>5</v>
      </c>
      <c r="C9" s="345"/>
      <c r="D9" s="349"/>
      <c r="E9" s="350"/>
      <c r="F9" s="10" t="s">
        <v>20</v>
      </c>
      <c r="G9" s="11" t="s">
        <v>21</v>
      </c>
      <c r="H9" s="102" t="s">
        <v>10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8">
        <f t="shared" si="1"/>
        <v>1</v>
      </c>
      <c r="AN9" s="107">
        <f t="shared" si="0"/>
        <v>0</v>
      </c>
    </row>
    <row r="10" spans="2:40" ht="13.8" thickBot="1" x14ac:dyDescent="0.25">
      <c r="B10" s="13">
        <v>6</v>
      </c>
      <c r="C10" s="345"/>
      <c r="D10" s="351"/>
      <c r="E10" s="352"/>
      <c r="F10" s="14" t="s">
        <v>23</v>
      </c>
      <c r="G10" s="15" t="s">
        <v>24</v>
      </c>
      <c r="H10" s="104" t="s">
        <v>10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70">
        <f t="shared" si="1"/>
        <v>1</v>
      </c>
      <c r="AN10" s="108">
        <f t="shared" si="0"/>
        <v>0</v>
      </c>
    </row>
    <row r="11" spans="2:40" ht="13.8" thickBot="1" x14ac:dyDescent="0.25">
      <c r="B11" s="52"/>
      <c r="C11" s="345"/>
      <c r="D11" s="353"/>
      <c r="E11" s="354"/>
      <c r="F11" s="58" t="s">
        <v>337</v>
      </c>
      <c r="G11" s="40"/>
      <c r="H11" s="41">
        <f>COUNTA(H5:H10)</f>
        <v>6</v>
      </c>
      <c r="I11" s="57">
        <f>1-(COUNTIF(I5:I10,"☓"))/6</f>
        <v>1</v>
      </c>
      <c r="J11" s="59">
        <f t="shared" ref="J11:AL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109" t="str">
        <f>IF(AN11=0,"100%",AVERAGE(AM5:AM10))</f>
        <v>100%</v>
      </c>
      <c r="AN11" s="96">
        <f>SUM(AN5:AN10)</f>
        <v>0</v>
      </c>
    </row>
    <row r="12" spans="2:40" x14ac:dyDescent="0.2">
      <c r="B12" s="13">
        <v>7</v>
      </c>
      <c r="C12" s="345"/>
      <c r="D12" s="355" t="s">
        <v>26</v>
      </c>
      <c r="E12" s="357" t="s">
        <v>27</v>
      </c>
      <c r="F12" s="17" t="s">
        <v>28</v>
      </c>
      <c r="G12" s="18" t="s">
        <v>29</v>
      </c>
      <c r="H12" s="117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65"/>
      <c r="AL12" s="65"/>
      <c r="AM12" s="67">
        <f>IF(COUNTA(I12:AL12)=0,1,1-COUNTIF(I12:AL12,"☓")/30)</f>
        <v>1</v>
      </c>
      <c r="AN12" s="106">
        <f t="shared" ref="AN12:AN22" si="3">COUNTA(I12:AL12)</f>
        <v>0</v>
      </c>
    </row>
    <row r="13" spans="2:40" x14ac:dyDescent="0.2">
      <c r="B13" s="13">
        <v>8</v>
      </c>
      <c r="C13" s="345"/>
      <c r="D13" s="355"/>
      <c r="E13" s="358"/>
      <c r="F13" s="10" t="s">
        <v>31</v>
      </c>
      <c r="G13" s="11" t="s">
        <v>32</v>
      </c>
      <c r="H13" s="102" t="s">
        <v>30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55"/>
      <c r="AI13" s="55"/>
      <c r="AJ13" s="55"/>
      <c r="AK13" s="65"/>
      <c r="AL13" s="65"/>
      <c r="AM13" s="68">
        <f t="shared" ref="AM13:AM22" si="4">IF(COUNTA(I13:AL13)=0,1,1-COUNTIF(I13:AL13,"☓")/30)</f>
        <v>1</v>
      </c>
      <c r="AN13" s="107">
        <f t="shared" si="3"/>
        <v>0</v>
      </c>
    </row>
    <row r="14" spans="2:40" x14ac:dyDescent="0.2">
      <c r="B14" s="13">
        <v>9</v>
      </c>
      <c r="C14" s="345"/>
      <c r="D14" s="355"/>
      <c r="E14" s="358"/>
      <c r="F14" s="10" t="s">
        <v>33</v>
      </c>
      <c r="G14" s="11" t="s">
        <v>34</v>
      </c>
      <c r="H14" s="102" t="s">
        <v>30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55"/>
      <c r="AI14" s="55"/>
      <c r="AJ14" s="55"/>
      <c r="AK14" s="65"/>
      <c r="AL14" s="65"/>
      <c r="AM14" s="68">
        <f t="shared" si="4"/>
        <v>1</v>
      </c>
      <c r="AN14" s="107">
        <f t="shared" si="3"/>
        <v>0</v>
      </c>
    </row>
    <row r="15" spans="2:40" x14ac:dyDescent="0.2">
      <c r="B15" s="13">
        <v>10</v>
      </c>
      <c r="C15" s="345"/>
      <c r="D15" s="355"/>
      <c r="E15" s="358"/>
      <c r="F15" s="10" t="s">
        <v>35</v>
      </c>
      <c r="G15" s="11" t="s">
        <v>32</v>
      </c>
      <c r="H15" s="102" t="s">
        <v>30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55"/>
      <c r="AI15" s="55"/>
      <c r="AJ15" s="55"/>
      <c r="AK15" s="65"/>
      <c r="AL15" s="65"/>
      <c r="AM15" s="68">
        <f t="shared" si="4"/>
        <v>1</v>
      </c>
      <c r="AN15" s="107">
        <f t="shared" si="3"/>
        <v>0</v>
      </c>
    </row>
    <row r="16" spans="2:40" x14ac:dyDescent="0.2">
      <c r="B16" s="13">
        <v>11</v>
      </c>
      <c r="C16" s="345"/>
      <c r="D16" s="355"/>
      <c r="E16" s="358"/>
      <c r="F16" s="10" t="s">
        <v>37</v>
      </c>
      <c r="G16" s="11" t="s">
        <v>38</v>
      </c>
      <c r="H16" s="102" t="s">
        <v>30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55"/>
      <c r="AI16" s="55"/>
      <c r="AJ16" s="55"/>
      <c r="AK16" s="65"/>
      <c r="AL16" s="65"/>
      <c r="AM16" s="68">
        <f t="shared" si="4"/>
        <v>1</v>
      </c>
      <c r="AN16" s="107">
        <f t="shared" si="3"/>
        <v>0</v>
      </c>
    </row>
    <row r="17" spans="2:40" x14ac:dyDescent="0.2">
      <c r="B17" s="13">
        <v>12</v>
      </c>
      <c r="C17" s="345"/>
      <c r="D17" s="355"/>
      <c r="E17" s="358"/>
      <c r="F17" s="10" t="s">
        <v>39</v>
      </c>
      <c r="G17" s="11" t="s">
        <v>38</v>
      </c>
      <c r="H17" s="102" t="s">
        <v>30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55"/>
      <c r="AI17" s="55"/>
      <c r="AJ17" s="55"/>
      <c r="AK17" s="65"/>
      <c r="AL17" s="65"/>
      <c r="AM17" s="68">
        <f t="shared" si="4"/>
        <v>1</v>
      </c>
      <c r="AN17" s="107">
        <f t="shared" si="3"/>
        <v>0</v>
      </c>
    </row>
    <row r="18" spans="2:40" x14ac:dyDescent="0.2">
      <c r="B18" s="13">
        <v>13</v>
      </c>
      <c r="C18" s="345"/>
      <c r="D18" s="355"/>
      <c r="E18" s="358"/>
      <c r="F18" s="10" t="s">
        <v>41</v>
      </c>
      <c r="G18" s="11" t="s">
        <v>38</v>
      </c>
      <c r="H18" s="102" t="s">
        <v>30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55"/>
      <c r="AI18" s="55"/>
      <c r="AJ18" s="55"/>
      <c r="AK18" s="65"/>
      <c r="AL18" s="65"/>
      <c r="AM18" s="68">
        <f t="shared" si="4"/>
        <v>1</v>
      </c>
      <c r="AN18" s="107">
        <f t="shared" si="3"/>
        <v>0</v>
      </c>
    </row>
    <row r="19" spans="2:40" x14ac:dyDescent="0.2">
      <c r="B19" s="13">
        <v>14</v>
      </c>
      <c r="C19" s="345"/>
      <c r="D19" s="355"/>
      <c r="E19" s="358"/>
      <c r="F19" s="10" t="s">
        <v>42</v>
      </c>
      <c r="G19" s="11" t="s">
        <v>43</v>
      </c>
      <c r="H19" s="102" t="s">
        <v>30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55"/>
      <c r="AI19" s="55"/>
      <c r="AJ19" s="55"/>
      <c r="AK19" s="65"/>
      <c r="AL19" s="65"/>
      <c r="AM19" s="68">
        <f t="shared" si="4"/>
        <v>1</v>
      </c>
      <c r="AN19" s="107">
        <f t="shared" si="3"/>
        <v>0</v>
      </c>
    </row>
    <row r="20" spans="2:40" x14ac:dyDescent="0.2">
      <c r="B20" s="13">
        <v>15</v>
      </c>
      <c r="C20" s="345"/>
      <c r="D20" s="355"/>
      <c r="E20" s="358"/>
      <c r="F20" s="10" t="s">
        <v>44</v>
      </c>
      <c r="G20" s="11" t="s">
        <v>45</v>
      </c>
      <c r="H20" s="102" t="s">
        <v>30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55"/>
      <c r="AI20" s="55"/>
      <c r="AJ20" s="55"/>
      <c r="AK20" s="65"/>
      <c r="AL20" s="65"/>
      <c r="AM20" s="68">
        <f t="shared" si="4"/>
        <v>1</v>
      </c>
      <c r="AN20" s="107">
        <f t="shared" si="3"/>
        <v>0</v>
      </c>
    </row>
    <row r="21" spans="2:40" x14ac:dyDescent="0.2">
      <c r="B21" s="13">
        <v>16</v>
      </c>
      <c r="C21" s="345"/>
      <c r="D21" s="355"/>
      <c r="E21" s="358"/>
      <c r="F21" s="10" t="s">
        <v>46</v>
      </c>
      <c r="G21" s="11" t="s">
        <v>47</v>
      </c>
      <c r="H21" s="102" t="s">
        <v>30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55"/>
      <c r="AI21" s="55"/>
      <c r="AJ21" s="55"/>
      <c r="AK21" s="55"/>
      <c r="AL21" s="65"/>
      <c r="AM21" s="68">
        <f t="shared" si="4"/>
        <v>1</v>
      </c>
      <c r="AN21" s="107">
        <f t="shared" si="3"/>
        <v>0</v>
      </c>
    </row>
    <row r="22" spans="2:40" ht="13.8" thickBot="1" x14ac:dyDescent="0.25">
      <c r="B22" s="13">
        <v>17</v>
      </c>
      <c r="C22" s="345"/>
      <c r="D22" s="355"/>
      <c r="E22" s="359"/>
      <c r="F22" s="20" t="s">
        <v>48</v>
      </c>
      <c r="G22" s="21" t="s">
        <v>45</v>
      </c>
      <c r="H22" s="118" t="s">
        <v>30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65"/>
      <c r="AM22" s="70">
        <f t="shared" si="4"/>
        <v>1</v>
      </c>
      <c r="AN22" s="110">
        <f t="shared" si="3"/>
        <v>0</v>
      </c>
    </row>
    <row r="23" spans="2:40" ht="13.8" thickBot="1" x14ac:dyDescent="0.25">
      <c r="B23" s="52"/>
      <c r="C23" s="345"/>
      <c r="D23" s="355"/>
      <c r="E23" s="360"/>
      <c r="F23" s="42" t="s">
        <v>337</v>
      </c>
      <c r="G23" s="43"/>
      <c r="H23" s="44"/>
      <c r="I23" s="57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L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105" t="str">
        <f>IF(AN23=0,"100%",AVERAGE(AM12:AM22))</f>
        <v>100%</v>
      </c>
      <c r="AN23" s="96">
        <f>SUM(AN12:AN22)</f>
        <v>0</v>
      </c>
    </row>
    <row r="24" spans="2:40" x14ac:dyDescent="0.2">
      <c r="B24" s="13">
        <v>18</v>
      </c>
      <c r="C24" s="345"/>
      <c r="D24" s="355"/>
      <c r="E24" s="355" t="s">
        <v>49</v>
      </c>
      <c r="F24" s="7" t="s">
        <v>50</v>
      </c>
      <c r="G24" s="8" t="s">
        <v>51</v>
      </c>
      <c r="H24" s="101" t="s">
        <v>30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82"/>
      <c r="Y24" s="82"/>
      <c r="Z24" s="82"/>
      <c r="AA24" s="82"/>
      <c r="AB24" s="82"/>
      <c r="AC24" s="82"/>
      <c r="AD24" s="55"/>
      <c r="AE24" s="55"/>
      <c r="AF24" s="55"/>
      <c r="AG24" s="55"/>
      <c r="AH24" s="55"/>
      <c r="AI24" s="55"/>
      <c r="AJ24" s="55"/>
      <c r="AK24" s="55"/>
      <c r="AL24" s="55"/>
      <c r="AM24" s="86">
        <f>IF(COUNTA(I24:AL24)=0,1,1-COUNTIF(I24:AL24,"☓")/30)</f>
        <v>1</v>
      </c>
      <c r="AN24" s="87">
        <f t="shared" ref="AN24:AN34" si="7">COUNTA(I24:AL24)</f>
        <v>0</v>
      </c>
    </row>
    <row r="25" spans="2:40" x14ac:dyDescent="0.2">
      <c r="B25" s="13">
        <v>19</v>
      </c>
      <c r="C25" s="345"/>
      <c r="D25" s="355"/>
      <c r="E25" s="355"/>
      <c r="F25" s="10" t="s">
        <v>52</v>
      </c>
      <c r="G25" s="11" t="s">
        <v>53</v>
      </c>
      <c r="H25" s="102" t="s">
        <v>30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82"/>
      <c r="Y25" s="82"/>
      <c r="Z25" s="82"/>
      <c r="AA25" s="82"/>
      <c r="AB25" s="82"/>
      <c r="AC25" s="82"/>
      <c r="AD25" s="65"/>
      <c r="AE25" s="65"/>
      <c r="AF25" s="65"/>
      <c r="AG25" s="65"/>
      <c r="AH25" s="65"/>
      <c r="AI25" s="55"/>
      <c r="AJ25" s="55"/>
      <c r="AK25" s="55"/>
      <c r="AL25" s="55"/>
      <c r="AM25" s="88">
        <f>IF(COUNTA(I25:AL25)=0,1,1-COUNTIF(I25:AL25,"☓")/30)</f>
        <v>1</v>
      </c>
      <c r="AN25" s="89">
        <f t="shared" si="7"/>
        <v>0</v>
      </c>
    </row>
    <row r="26" spans="2:40" x14ac:dyDescent="0.2">
      <c r="B26" s="13">
        <v>20</v>
      </c>
      <c r="C26" s="345"/>
      <c r="D26" s="355"/>
      <c r="E26" s="355"/>
      <c r="F26" s="10" t="s">
        <v>55</v>
      </c>
      <c r="G26" s="11" t="s">
        <v>56</v>
      </c>
      <c r="H26" s="102" t="s">
        <v>30</v>
      </c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82"/>
      <c r="Y26" s="82"/>
      <c r="Z26" s="82"/>
      <c r="AA26" s="82"/>
      <c r="AB26" s="82"/>
      <c r="AC26" s="82"/>
      <c r="AD26" s="65"/>
      <c r="AE26" s="65"/>
      <c r="AF26" s="65"/>
      <c r="AG26" s="65"/>
      <c r="AH26" s="65"/>
      <c r="AI26" s="65"/>
      <c r="AJ26" s="65"/>
      <c r="AK26" s="65"/>
      <c r="AL26" s="65"/>
      <c r="AM26" s="88">
        <f t="shared" ref="AM26:AM89" si="8">IF(COUNTA(I26:AL26)=0,1,1-COUNTIF(I26:AL26,"☓")/30)</f>
        <v>1</v>
      </c>
      <c r="AN26" s="89">
        <f t="shared" si="7"/>
        <v>0</v>
      </c>
    </row>
    <row r="27" spans="2:40" x14ac:dyDescent="0.2">
      <c r="B27" s="13">
        <v>21</v>
      </c>
      <c r="C27" s="345"/>
      <c r="D27" s="355"/>
      <c r="E27" s="355"/>
      <c r="F27" s="10" t="s">
        <v>58</v>
      </c>
      <c r="G27" s="11" t="s">
        <v>59</v>
      </c>
      <c r="H27" s="102" t="s">
        <v>61</v>
      </c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82"/>
      <c r="Y27" s="82"/>
      <c r="Z27" s="82"/>
      <c r="AA27" s="82"/>
      <c r="AB27" s="82"/>
      <c r="AC27" s="82"/>
      <c r="AD27" s="65"/>
      <c r="AE27" s="65"/>
      <c r="AF27" s="65"/>
      <c r="AG27" s="65"/>
      <c r="AH27" s="65"/>
      <c r="AI27" s="65"/>
      <c r="AJ27" s="65"/>
      <c r="AK27" s="65"/>
      <c r="AL27" s="65"/>
      <c r="AM27" s="88">
        <f t="shared" si="8"/>
        <v>1</v>
      </c>
      <c r="AN27" s="89">
        <f t="shared" si="7"/>
        <v>0</v>
      </c>
    </row>
    <row r="28" spans="2:40" x14ac:dyDescent="0.2">
      <c r="B28" s="13">
        <v>22</v>
      </c>
      <c r="C28" s="345"/>
      <c r="D28" s="355"/>
      <c r="E28" s="355"/>
      <c r="F28" s="10" t="s">
        <v>63</v>
      </c>
      <c r="G28" s="11" t="s">
        <v>59</v>
      </c>
      <c r="H28" s="102" t="s">
        <v>61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82"/>
      <c r="Y28" s="82"/>
      <c r="Z28" s="82"/>
      <c r="AA28" s="82"/>
      <c r="AB28" s="82"/>
      <c r="AC28" s="82"/>
      <c r="AD28" s="65"/>
      <c r="AE28" s="65"/>
      <c r="AF28" s="65"/>
      <c r="AG28" s="65"/>
      <c r="AH28" s="65"/>
      <c r="AI28" s="65"/>
      <c r="AJ28" s="65"/>
      <c r="AK28" s="65"/>
      <c r="AL28" s="65"/>
      <c r="AM28" s="88">
        <f t="shared" si="8"/>
        <v>1</v>
      </c>
      <c r="AN28" s="89">
        <f t="shared" si="7"/>
        <v>0</v>
      </c>
    </row>
    <row r="29" spans="2:40" x14ac:dyDescent="0.2">
      <c r="B29" s="13">
        <v>23</v>
      </c>
      <c r="C29" s="345"/>
      <c r="D29" s="355"/>
      <c r="E29" s="355"/>
      <c r="F29" s="10" t="s">
        <v>66</v>
      </c>
      <c r="G29" s="11" t="s">
        <v>59</v>
      </c>
      <c r="H29" s="102" t="s">
        <v>61</v>
      </c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82"/>
      <c r="Y29" s="82"/>
      <c r="Z29" s="82"/>
      <c r="AA29" s="82"/>
      <c r="AB29" s="82"/>
      <c r="AC29" s="82"/>
      <c r="AD29" s="65"/>
      <c r="AE29" s="65"/>
      <c r="AF29" s="65"/>
      <c r="AG29" s="65"/>
      <c r="AH29" s="65"/>
      <c r="AI29" s="55"/>
      <c r="AJ29" s="55"/>
      <c r="AK29" s="55"/>
      <c r="AL29" s="55"/>
      <c r="AM29" s="88">
        <f t="shared" si="8"/>
        <v>1</v>
      </c>
      <c r="AN29" s="89">
        <f t="shared" si="7"/>
        <v>0</v>
      </c>
    </row>
    <row r="30" spans="2:40" x14ac:dyDescent="0.2">
      <c r="B30" s="13">
        <v>24</v>
      </c>
      <c r="C30" s="345"/>
      <c r="D30" s="355"/>
      <c r="E30" s="355"/>
      <c r="F30" s="10" t="s">
        <v>67</v>
      </c>
      <c r="G30" s="11" t="s">
        <v>68</v>
      </c>
      <c r="H30" s="102" t="s">
        <v>10</v>
      </c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82"/>
      <c r="Y30" s="82"/>
      <c r="Z30" s="82"/>
      <c r="AA30" s="82"/>
      <c r="AB30" s="82"/>
      <c r="AC30" s="82"/>
      <c r="AD30" s="65"/>
      <c r="AE30" s="65"/>
      <c r="AF30" s="65"/>
      <c r="AG30" s="65"/>
      <c r="AH30" s="65"/>
      <c r="AI30" s="55"/>
      <c r="AJ30" s="55"/>
      <c r="AK30" s="55"/>
      <c r="AL30" s="55"/>
      <c r="AM30" s="88">
        <f t="shared" si="8"/>
        <v>1</v>
      </c>
      <c r="AN30" s="89">
        <f t="shared" si="7"/>
        <v>0</v>
      </c>
    </row>
    <row r="31" spans="2:40" x14ac:dyDescent="0.2">
      <c r="B31" s="13">
        <v>25</v>
      </c>
      <c r="C31" s="345"/>
      <c r="D31" s="355"/>
      <c r="E31" s="355"/>
      <c r="F31" s="10" t="s">
        <v>71</v>
      </c>
      <c r="G31" s="11" t="s">
        <v>72</v>
      </c>
      <c r="H31" s="102" t="s">
        <v>61</v>
      </c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82"/>
      <c r="Y31" s="82"/>
      <c r="Z31" s="82"/>
      <c r="AA31" s="82"/>
      <c r="AB31" s="82"/>
      <c r="AC31" s="82"/>
      <c r="AD31" s="65"/>
      <c r="AE31" s="65"/>
      <c r="AF31" s="65"/>
      <c r="AG31" s="65"/>
      <c r="AH31" s="65"/>
      <c r="AI31" s="55"/>
      <c r="AJ31" s="55"/>
      <c r="AK31" s="55"/>
      <c r="AL31" s="55"/>
      <c r="AM31" s="88">
        <f t="shared" si="8"/>
        <v>1</v>
      </c>
      <c r="AN31" s="89">
        <f t="shared" si="7"/>
        <v>0</v>
      </c>
    </row>
    <row r="32" spans="2:40" x14ac:dyDescent="0.2">
      <c r="B32" s="13">
        <v>26</v>
      </c>
      <c r="C32" s="345"/>
      <c r="D32" s="355"/>
      <c r="E32" s="355"/>
      <c r="F32" s="10" t="s">
        <v>74</v>
      </c>
      <c r="G32" s="11" t="s">
        <v>75</v>
      </c>
      <c r="H32" s="102" t="s">
        <v>10</v>
      </c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82"/>
      <c r="Y32" s="82"/>
      <c r="Z32" s="82"/>
      <c r="AA32" s="82"/>
      <c r="AB32" s="82"/>
      <c r="AC32" s="82"/>
      <c r="AD32" s="65"/>
      <c r="AE32" s="65"/>
      <c r="AF32" s="65"/>
      <c r="AG32" s="65"/>
      <c r="AH32" s="65"/>
      <c r="AI32" s="55"/>
      <c r="AJ32" s="55"/>
      <c r="AK32" s="55"/>
      <c r="AL32" s="55"/>
      <c r="AM32" s="88">
        <f t="shared" si="8"/>
        <v>1</v>
      </c>
      <c r="AN32" s="89">
        <f t="shared" si="7"/>
        <v>0</v>
      </c>
    </row>
    <row r="33" spans="2:40" x14ac:dyDescent="0.2">
      <c r="B33" s="13">
        <v>27</v>
      </c>
      <c r="C33" s="345"/>
      <c r="D33" s="355"/>
      <c r="E33" s="355"/>
      <c r="F33" s="10" t="s">
        <v>77</v>
      </c>
      <c r="G33" s="11" t="s">
        <v>78</v>
      </c>
      <c r="H33" s="102" t="s">
        <v>10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82"/>
      <c r="Y33" s="82"/>
      <c r="Z33" s="82"/>
      <c r="AA33" s="82"/>
      <c r="AB33" s="82"/>
      <c r="AC33" s="82"/>
      <c r="AD33" s="55"/>
      <c r="AE33" s="65"/>
      <c r="AF33" s="65"/>
      <c r="AG33" s="65"/>
      <c r="AH33" s="55"/>
      <c r="AI33" s="55"/>
      <c r="AJ33" s="55"/>
      <c r="AK33" s="55"/>
      <c r="AL33" s="55"/>
      <c r="AM33" s="88">
        <f t="shared" si="8"/>
        <v>1</v>
      </c>
      <c r="AN33" s="89">
        <f t="shared" si="7"/>
        <v>0</v>
      </c>
    </row>
    <row r="34" spans="2:40" ht="13.8" thickBot="1" x14ac:dyDescent="0.25">
      <c r="B34" s="13"/>
      <c r="C34" s="345"/>
      <c r="D34" s="355"/>
      <c r="E34" s="355"/>
      <c r="F34" s="14" t="s">
        <v>79</v>
      </c>
      <c r="G34" s="15" t="s">
        <v>75</v>
      </c>
      <c r="H34" s="104" t="s">
        <v>10</v>
      </c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82"/>
      <c r="Y34" s="82"/>
      <c r="Z34" s="82"/>
      <c r="AA34" s="82"/>
      <c r="AB34" s="82"/>
      <c r="AC34" s="82"/>
      <c r="AD34" s="55"/>
      <c r="AE34" s="55"/>
      <c r="AF34" s="55"/>
      <c r="AG34" s="55"/>
      <c r="AH34" s="55"/>
      <c r="AI34" s="55"/>
      <c r="AJ34" s="55"/>
      <c r="AK34" s="55"/>
      <c r="AL34" s="55"/>
      <c r="AM34" s="88">
        <f t="shared" si="8"/>
        <v>1</v>
      </c>
      <c r="AN34" s="92">
        <f t="shared" si="7"/>
        <v>0</v>
      </c>
    </row>
    <row r="35" spans="2:40" ht="13.8" thickBot="1" x14ac:dyDescent="0.25">
      <c r="B35" s="13">
        <v>28</v>
      </c>
      <c r="C35" s="345"/>
      <c r="D35" s="356"/>
      <c r="E35" s="356"/>
      <c r="F35" s="42" t="s">
        <v>337</v>
      </c>
      <c r="G35" s="43"/>
      <c r="H35" s="43"/>
      <c r="I35" s="56">
        <f>1-(COUNTIF(I24:I34,"☓"))/11</f>
        <v>1</v>
      </c>
      <c r="J35" s="59">
        <f t="shared" ref="J35:AL35" si="9">1-(COUNTIF(J24:J34,"☓"))/11</f>
        <v>1</v>
      </c>
      <c r="K35" s="59">
        <f t="shared" si="9"/>
        <v>1</v>
      </c>
      <c r="L35" s="59">
        <f t="shared" si="9"/>
        <v>1</v>
      </c>
      <c r="M35" s="59">
        <f t="shared" si="9"/>
        <v>1</v>
      </c>
      <c r="N35" s="59">
        <f t="shared" si="9"/>
        <v>1</v>
      </c>
      <c r="O35" s="59">
        <f t="shared" si="9"/>
        <v>1</v>
      </c>
      <c r="P35" s="59">
        <f t="shared" si="9"/>
        <v>1</v>
      </c>
      <c r="Q35" s="59">
        <f t="shared" si="9"/>
        <v>1</v>
      </c>
      <c r="R35" s="59">
        <f t="shared" si="9"/>
        <v>1</v>
      </c>
      <c r="S35" s="59">
        <f t="shared" si="9"/>
        <v>1</v>
      </c>
      <c r="T35" s="59">
        <f t="shared" si="9"/>
        <v>1</v>
      </c>
      <c r="U35" s="59">
        <f t="shared" si="9"/>
        <v>1</v>
      </c>
      <c r="V35" s="59">
        <f t="shared" si="9"/>
        <v>1</v>
      </c>
      <c r="W35" s="59">
        <f t="shared" si="9"/>
        <v>1</v>
      </c>
      <c r="X35" s="59">
        <f t="shared" si="9"/>
        <v>1</v>
      </c>
      <c r="Y35" s="59">
        <f t="shared" si="9"/>
        <v>1</v>
      </c>
      <c r="Z35" s="59">
        <f t="shared" si="9"/>
        <v>1</v>
      </c>
      <c r="AA35" s="59">
        <f t="shared" si="9"/>
        <v>1</v>
      </c>
      <c r="AB35" s="59">
        <f t="shared" si="9"/>
        <v>1</v>
      </c>
      <c r="AC35" s="59">
        <f t="shared" si="9"/>
        <v>1</v>
      </c>
      <c r="AD35" s="59">
        <f t="shared" si="9"/>
        <v>1</v>
      </c>
      <c r="AE35" s="59">
        <f t="shared" si="9"/>
        <v>1</v>
      </c>
      <c r="AF35" s="59">
        <f t="shared" si="9"/>
        <v>1</v>
      </c>
      <c r="AG35" s="59">
        <f t="shared" si="9"/>
        <v>1</v>
      </c>
      <c r="AH35" s="59">
        <f t="shared" si="9"/>
        <v>1</v>
      </c>
      <c r="AI35" s="59">
        <f t="shared" si="9"/>
        <v>1</v>
      </c>
      <c r="AJ35" s="59">
        <f t="shared" si="9"/>
        <v>1</v>
      </c>
      <c r="AK35" s="59">
        <f t="shared" si="9"/>
        <v>1</v>
      </c>
      <c r="AL35" s="59">
        <f t="shared" si="9"/>
        <v>1</v>
      </c>
      <c r="AM35" s="97" t="str">
        <f>IF(AN35=0,"100%",AVERAGE(AM24:AM34))</f>
        <v>100%</v>
      </c>
      <c r="AN35" s="93">
        <f>SUM(AN24:AN34)</f>
        <v>0</v>
      </c>
    </row>
    <row r="36" spans="2:40" x14ac:dyDescent="0.2">
      <c r="B36" s="13">
        <v>29</v>
      </c>
      <c r="C36" s="345"/>
      <c r="D36" s="361" t="s">
        <v>81</v>
      </c>
      <c r="E36" s="344"/>
      <c r="F36" s="17" t="s">
        <v>82</v>
      </c>
      <c r="G36" s="18" t="s">
        <v>83</v>
      </c>
      <c r="H36" s="19" t="s">
        <v>61</v>
      </c>
      <c r="I36" s="325" t="s">
        <v>383</v>
      </c>
      <c r="J36" s="325" t="s">
        <v>383</v>
      </c>
      <c r="K36" s="325" t="s">
        <v>383</v>
      </c>
      <c r="L36" s="325" t="s">
        <v>383</v>
      </c>
      <c r="M36" s="325" t="s">
        <v>383</v>
      </c>
      <c r="N36" s="325" t="s">
        <v>383</v>
      </c>
      <c r="O36" s="325" t="s">
        <v>383</v>
      </c>
      <c r="P36" s="325" t="s">
        <v>383</v>
      </c>
      <c r="Q36" s="325" t="s">
        <v>383</v>
      </c>
      <c r="R36" s="325" t="s">
        <v>383</v>
      </c>
      <c r="S36" s="325" t="s">
        <v>383</v>
      </c>
      <c r="T36" s="325" t="s">
        <v>383</v>
      </c>
      <c r="U36" s="325" t="s">
        <v>383</v>
      </c>
      <c r="V36" s="325" t="s">
        <v>383</v>
      </c>
      <c r="W36" s="325" t="s">
        <v>383</v>
      </c>
      <c r="X36" s="325" t="s">
        <v>383</v>
      </c>
      <c r="Y36" s="325" t="s">
        <v>383</v>
      </c>
      <c r="Z36" s="325" t="s">
        <v>383</v>
      </c>
      <c r="AA36" s="325" t="s">
        <v>383</v>
      </c>
      <c r="AB36" s="325" t="s">
        <v>383</v>
      </c>
      <c r="AC36" s="325" t="s">
        <v>383</v>
      </c>
      <c r="AD36" s="325" t="s">
        <v>383</v>
      </c>
      <c r="AE36" s="325" t="s">
        <v>383</v>
      </c>
      <c r="AF36" s="325" t="s">
        <v>383</v>
      </c>
      <c r="AG36" s="325" t="s">
        <v>383</v>
      </c>
      <c r="AH36" s="325" t="s">
        <v>383</v>
      </c>
      <c r="AI36" s="325" t="s">
        <v>383</v>
      </c>
      <c r="AJ36" s="325" t="s">
        <v>383</v>
      </c>
      <c r="AK36" s="325" t="s">
        <v>383</v>
      </c>
      <c r="AL36" s="325" t="s">
        <v>383</v>
      </c>
      <c r="AM36" s="86">
        <f t="shared" si="8"/>
        <v>0</v>
      </c>
      <c r="AN36" s="87">
        <f>COUNTA(I36:AL36)</f>
        <v>30</v>
      </c>
    </row>
    <row r="37" spans="2:40" x14ac:dyDescent="0.2">
      <c r="B37" s="13">
        <v>30</v>
      </c>
      <c r="C37" s="345"/>
      <c r="D37" s="362"/>
      <c r="E37" s="345"/>
      <c r="F37" s="10" t="s">
        <v>85</v>
      </c>
      <c r="G37" s="11" t="s">
        <v>86</v>
      </c>
      <c r="H37" s="12" t="s">
        <v>61</v>
      </c>
      <c r="I37" s="325" t="s">
        <v>383</v>
      </c>
      <c r="J37" s="325" t="s">
        <v>383</v>
      </c>
      <c r="K37" s="325" t="s">
        <v>383</v>
      </c>
      <c r="L37" s="325" t="s">
        <v>383</v>
      </c>
      <c r="M37" s="325" t="s">
        <v>383</v>
      </c>
      <c r="N37" s="325" t="s">
        <v>383</v>
      </c>
      <c r="O37" s="325" t="s">
        <v>383</v>
      </c>
      <c r="P37" s="325" t="s">
        <v>383</v>
      </c>
      <c r="Q37" s="325" t="s">
        <v>383</v>
      </c>
      <c r="R37" s="325" t="s">
        <v>383</v>
      </c>
      <c r="S37" s="325" t="s">
        <v>383</v>
      </c>
      <c r="T37" s="325" t="s">
        <v>383</v>
      </c>
      <c r="U37" s="325" t="s">
        <v>383</v>
      </c>
      <c r="V37" s="325" t="s">
        <v>383</v>
      </c>
      <c r="W37" s="325" t="s">
        <v>383</v>
      </c>
      <c r="X37" s="325" t="s">
        <v>383</v>
      </c>
      <c r="Y37" s="325" t="s">
        <v>383</v>
      </c>
      <c r="Z37" s="325" t="s">
        <v>383</v>
      </c>
      <c r="AA37" s="325" t="s">
        <v>383</v>
      </c>
      <c r="AB37" s="325" t="s">
        <v>383</v>
      </c>
      <c r="AC37" s="325" t="s">
        <v>383</v>
      </c>
      <c r="AD37" s="325" t="s">
        <v>383</v>
      </c>
      <c r="AE37" s="325" t="s">
        <v>383</v>
      </c>
      <c r="AF37" s="325" t="s">
        <v>383</v>
      </c>
      <c r="AG37" s="325" t="s">
        <v>383</v>
      </c>
      <c r="AH37" s="325" t="s">
        <v>383</v>
      </c>
      <c r="AI37" s="325" t="s">
        <v>383</v>
      </c>
      <c r="AJ37" s="325" t="s">
        <v>383</v>
      </c>
      <c r="AK37" s="325" t="s">
        <v>383</v>
      </c>
      <c r="AL37" s="325" t="s">
        <v>383</v>
      </c>
      <c r="AM37" s="88">
        <f t="shared" si="8"/>
        <v>0</v>
      </c>
      <c r="AN37" s="89">
        <f>COUNTA(I37:AL37)</f>
        <v>30</v>
      </c>
    </row>
    <row r="38" spans="2:40" x14ac:dyDescent="0.2">
      <c r="B38" s="13">
        <v>31</v>
      </c>
      <c r="C38" s="345"/>
      <c r="D38" s="362"/>
      <c r="E38" s="345"/>
      <c r="F38" s="10" t="s">
        <v>88</v>
      </c>
      <c r="G38" s="11" t="s">
        <v>89</v>
      </c>
      <c r="H38" s="12" t="s">
        <v>90</v>
      </c>
      <c r="I38" s="325" t="s">
        <v>383</v>
      </c>
      <c r="J38" s="325" t="s">
        <v>383</v>
      </c>
      <c r="K38" s="325" t="s">
        <v>383</v>
      </c>
      <c r="L38" s="325" t="s">
        <v>383</v>
      </c>
      <c r="M38" s="325" t="s">
        <v>383</v>
      </c>
      <c r="N38" s="325" t="s">
        <v>383</v>
      </c>
      <c r="O38" s="325" t="s">
        <v>383</v>
      </c>
      <c r="P38" s="325" t="s">
        <v>383</v>
      </c>
      <c r="Q38" s="325" t="s">
        <v>383</v>
      </c>
      <c r="R38" s="325" t="s">
        <v>383</v>
      </c>
      <c r="S38" s="325" t="s">
        <v>383</v>
      </c>
      <c r="T38" s="325" t="s">
        <v>383</v>
      </c>
      <c r="U38" s="325" t="s">
        <v>383</v>
      </c>
      <c r="V38" s="325" t="s">
        <v>383</v>
      </c>
      <c r="W38" s="325" t="s">
        <v>383</v>
      </c>
      <c r="X38" s="325" t="s">
        <v>383</v>
      </c>
      <c r="Y38" s="325" t="s">
        <v>383</v>
      </c>
      <c r="Z38" s="325" t="s">
        <v>383</v>
      </c>
      <c r="AA38" s="325" t="s">
        <v>383</v>
      </c>
      <c r="AB38" s="325" t="s">
        <v>383</v>
      </c>
      <c r="AC38" s="325" t="s">
        <v>383</v>
      </c>
      <c r="AD38" s="325" t="s">
        <v>383</v>
      </c>
      <c r="AE38" s="325" t="s">
        <v>383</v>
      </c>
      <c r="AF38" s="325" t="s">
        <v>383</v>
      </c>
      <c r="AG38" s="325" t="s">
        <v>383</v>
      </c>
      <c r="AH38" s="325" t="s">
        <v>383</v>
      </c>
      <c r="AI38" s="325" t="s">
        <v>383</v>
      </c>
      <c r="AJ38" s="325" t="s">
        <v>383</v>
      </c>
      <c r="AK38" s="325" t="s">
        <v>383</v>
      </c>
      <c r="AL38" s="325" t="s">
        <v>383</v>
      </c>
      <c r="AM38" s="88">
        <f t="shared" si="8"/>
        <v>0</v>
      </c>
      <c r="AN38" s="89">
        <f>COUNTA(I38:AL38)</f>
        <v>30</v>
      </c>
    </row>
    <row r="39" spans="2:40" ht="13.8" thickBot="1" x14ac:dyDescent="0.25">
      <c r="B39" s="13">
        <v>32</v>
      </c>
      <c r="C39" s="345"/>
      <c r="D39" s="362"/>
      <c r="E39" s="345"/>
      <c r="F39" s="14" t="s">
        <v>92</v>
      </c>
      <c r="G39" s="15" t="s">
        <v>93</v>
      </c>
      <c r="H39" s="16" t="s">
        <v>90</v>
      </c>
      <c r="I39" s="325" t="s">
        <v>383</v>
      </c>
      <c r="J39" s="325" t="s">
        <v>383</v>
      </c>
      <c r="K39" s="325" t="s">
        <v>383</v>
      </c>
      <c r="L39" s="325" t="s">
        <v>383</v>
      </c>
      <c r="M39" s="325" t="s">
        <v>383</v>
      </c>
      <c r="N39" s="325" t="s">
        <v>383</v>
      </c>
      <c r="O39" s="325" t="s">
        <v>383</v>
      </c>
      <c r="P39" s="325" t="s">
        <v>383</v>
      </c>
      <c r="Q39" s="325" t="s">
        <v>383</v>
      </c>
      <c r="R39" s="325" t="s">
        <v>383</v>
      </c>
      <c r="S39" s="325" t="s">
        <v>383</v>
      </c>
      <c r="T39" s="325" t="s">
        <v>383</v>
      </c>
      <c r="U39" s="325" t="s">
        <v>383</v>
      </c>
      <c r="V39" s="325" t="s">
        <v>383</v>
      </c>
      <c r="W39" s="325" t="s">
        <v>383</v>
      </c>
      <c r="X39" s="325" t="s">
        <v>383</v>
      </c>
      <c r="Y39" s="325" t="s">
        <v>383</v>
      </c>
      <c r="Z39" s="325" t="s">
        <v>383</v>
      </c>
      <c r="AA39" s="325" t="s">
        <v>383</v>
      </c>
      <c r="AB39" s="325" t="s">
        <v>383</v>
      </c>
      <c r="AC39" s="325" t="s">
        <v>383</v>
      </c>
      <c r="AD39" s="325" t="s">
        <v>383</v>
      </c>
      <c r="AE39" s="325" t="s">
        <v>383</v>
      </c>
      <c r="AF39" s="325" t="s">
        <v>383</v>
      </c>
      <c r="AG39" s="325" t="s">
        <v>383</v>
      </c>
      <c r="AH39" s="325" t="s">
        <v>383</v>
      </c>
      <c r="AI39" s="325" t="s">
        <v>383</v>
      </c>
      <c r="AJ39" s="325" t="s">
        <v>383</v>
      </c>
      <c r="AK39" s="325" t="s">
        <v>383</v>
      </c>
      <c r="AL39" s="325" t="s">
        <v>383</v>
      </c>
      <c r="AM39" s="90">
        <f t="shared" si="8"/>
        <v>0</v>
      </c>
      <c r="AN39" s="91">
        <f>COUNTA(I39:AL39)</f>
        <v>30</v>
      </c>
    </row>
    <row r="40" spans="2:40" ht="13.8" thickBot="1" x14ac:dyDescent="0.25">
      <c r="B40" s="52"/>
      <c r="C40" s="345"/>
      <c r="D40" s="363"/>
      <c r="E40" s="346"/>
      <c r="F40" s="42" t="s">
        <v>337</v>
      </c>
      <c r="G40" s="43"/>
      <c r="H40" s="43"/>
      <c r="I40" s="56">
        <f>1-(COUNTIF(I36:I39,"☓"))/4</f>
        <v>0</v>
      </c>
      <c r="J40" s="59">
        <f t="shared" ref="J40:AL40" si="10">1-(COUNTIF(J36:J39,"☓"))/4</f>
        <v>0</v>
      </c>
      <c r="K40" s="59">
        <f t="shared" si="10"/>
        <v>0</v>
      </c>
      <c r="L40" s="59">
        <f t="shared" si="10"/>
        <v>0</v>
      </c>
      <c r="M40" s="59">
        <f t="shared" si="10"/>
        <v>0</v>
      </c>
      <c r="N40" s="59">
        <f t="shared" si="10"/>
        <v>0</v>
      </c>
      <c r="O40" s="59">
        <f t="shared" si="10"/>
        <v>0</v>
      </c>
      <c r="P40" s="59">
        <f t="shared" si="10"/>
        <v>0</v>
      </c>
      <c r="Q40" s="59">
        <f t="shared" si="10"/>
        <v>0</v>
      </c>
      <c r="R40" s="59">
        <f t="shared" si="10"/>
        <v>0</v>
      </c>
      <c r="S40" s="59">
        <f t="shared" si="10"/>
        <v>0</v>
      </c>
      <c r="T40" s="59">
        <f t="shared" si="10"/>
        <v>0</v>
      </c>
      <c r="U40" s="59">
        <f t="shared" si="10"/>
        <v>0</v>
      </c>
      <c r="V40" s="59">
        <f t="shared" si="10"/>
        <v>0</v>
      </c>
      <c r="W40" s="59">
        <f t="shared" si="10"/>
        <v>0</v>
      </c>
      <c r="X40" s="59">
        <f t="shared" si="10"/>
        <v>0</v>
      </c>
      <c r="Y40" s="59">
        <f t="shared" si="10"/>
        <v>0</v>
      </c>
      <c r="Z40" s="59">
        <f t="shared" si="10"/>
        <v>0</v>
      </c>
      <c r="AA40" s="59">
        <f>1-(COUNTIF(AA42:AA45,"☓"))/4</f>
        <v>1</v>
      </c>
      <c r="AB40" s="59">
        <f t="shared" si="10"/>
        <v>0</v>
      </c>
      <c r="AC40" s="59">
        <f t="shared" si="10"/>
        <v>0</v>
      </c>
      <c r="AD40" s="59">
        <f t="shared" si="10"/>
        <v>0</v>
      </c>
      <c r="AE40" s="59">
        <f t="shared" si="10"/>
        <v>0</v>
      </c>
      <c r="AF40" s="59">
        <f t="shared" si="10"/>
        <v>0</v>
      </c>
      <c r="AG40" s="59">
        <f t="shared" si="10"/>
        <v>0</v>
      </c>
      <c r="AH40" s="59">
        <f t="shared" si="10"/>
        <v>0</v>
      </c>
      <c r="AI40" s="59">
        <f t="shared" si="10"/>
        <v>0</v>
      </c>
      <c r="AJ40" s="59">
        <f t="shared" si="10"/>
        <v>0</v>
      </c>
      <c r="AK40" s="59">
        <f t="shared" si="10"/>
        <v>0</v>
      </c>
      <c r="AL40" s="59">
        <f t="shared" si="10"/>
        <v>0</v>
      </c>
      <c r="AM40" s="97">
        <f>IF(AN40=0,"100%",AVERAGE(AM36:AM39))</f>
        <v>0</v>
      </c>
      <c r="AN40" s="93">
        <f>SUM(AN36:AN39)</f>
        <v>120</v>
      </c>
    </row>
    <row r="41" spans="2:40" x14ac:dyDescent="0.2">
      <c r="B41" s="13">
        <v>33</v>
      </c>
      <c r="C41" s="345"/>
      <c r="D41" s="361" t="s">
        <v>95</v>
      </c>
      <c r="E41" s="344"/>
      <c r="F41" s="7" t="s">
        <v>96</v>
      </c>
      <c r="G41" s="8" t="s">
        <v>97</v>
      </c>
      <c r="H41" s="9" t="s">
        <v>90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55"/>
      <c r="Z41" s="55"/>
      <c r="AA41" s="55"/>
      <c r="AB41" s="55"/>
      <c r="AC41" s="55"/>
      <c r="AD41" s="82"/>
      <c r="AE41" s="82"/>
      <c r="AF41" s="82"/>
      <c r="AG41" s="55"/>
      <c r="AH41" s="55"/>
      <c r="AI41" s="55"/>
      <c r="AJ41" s="55"/>
      <c r="AK41" s="65"/>
      <c r="AL41" s="55"/>
      <c r="AM41" s="88">
        <f>IF(COUNTA(I41:AL41)=0,1,1-COUNTIF(I41:AL41,"☓")/30)</f>
        <v>1</v>
      </c>
      <c r="AN41" s="87">
        <f t="shared" ref="AN41:AN51" si="11">COUNTA(I41:AL41)</f>
        <v>0</v>
      </c>
    </row>
    <row r="42" spans="2:40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9" t="s">
        <v>61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82"/>
      <c r="AE42" s="82"/>
      <c r="AF42" s="82"/>
      <c r="AG42" s="65"/>
      <c r="AH42" s="65"/>
      <c r="AI42" s="65"/>
      <c r="AJ42" s="65"/>
      <c r="AK42" s="65"/>
      <c r="AL42" s="65"/>
      <c r="AM42" s="88">
        <f t="shared" si="8"/>
        <v>1</v>
      </c>
      <c r="AN42" s="89">
        <f t="shared" si="11"/>
        <v>0</v>
      </c>
    </row>
    <row r="43" spans="2:40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2" t="s">
        <v>61</v>
      </c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82"/>
      <c r="AE43" s="82"/>
      <c r="AF43" s="82"/>
      <c r="AG43" s="65"/>
      <c r="AH43" s="65"/>
      <c r="AI43" s="65"/>
      <c r="AJ43" s="65"/>
      <c r="AK43" s="65"/>
      <c r="AL43" s="65"/>
      <c r="AM43" s="88">
        <f t="shared" si="8"/>
        <v>1</v>
      </c>
      <c r="AN43" s="89">
        <f t="shared" si="11"/>
        <v>0</v>
      </c>
    </row>
    <row r="44" spans="2:40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9" t="s">
        <v>107</v>
      </c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82"/>
      <c r="AE44" s="82"/>
      <c r="AF44" s="82"/>
      <c r="AG44" s="65"/>
      <c r="AH44" s="65"/>
      <c r="AI44" s="65"/>
      <c r="AJ44" s="65"/>
      <c r="AK44" s="65"/>
      <c r="AL44" s="65"/>
      <c r="AM44" s="88">
        <f t="shared" si="8"/>
        <v>1</v>
      </c>
      <c r="AN44" s="89">
        <f t="shared" si="11"/>
        <v>0</v>
      </c>
    </row>
    <row r="45" spans="2:40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2" t="s">
        <v>107</v>
      </c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82"/>
      <c r="AE45" s="82"/>
      <c r="AF45" s="82"/>
      <c r="AG45" s="65"/>
      <c r="AH45" s="65"/>
      <c r="AI45" s="65"/>
      <c r="AJ45" s="65"/>
      <c r="AK45" s="65"/>
      <c r="AL45" s="65"/>
      <c r="AM45" s="88">
        <f t="shared" si="8"/>
        <v>1</v>
      </c>
      <c r="AN45" s="89">
        <f t="shared" si="11"/>
        <v>0</v>
      </c>
    </row>
    <row r="46" spans="2:40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9" t="s">
        <v>107</v>
      </c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82"/>
      <c r="AE46" s="82"/>
      <c r="AF46" s="82"/>
      <c r="AG46" s="65"/>
      <c r="AH46" s="65"/>
      <c r="AI46" s="65"/>
      <c r="AJ46" s="65"/>
      <c r="AK46" s="65"/>
      <c r="AL46" s="65"/>
      <c r="AM46" s="88">
        <f t="shared" si="8"/>
        <v>1</v>
      </c>
      <c r="AN46" s="89">
        <f t="shared" si="11"/>
        <v>0</v>
      </c>
    </row>
    <row r="47" spans="2:40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2" t="s">
        <v>107</v>
      </c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82"/>
      <c r="AE47" s="82"/>
      <c r="AF47" s="82"/>
      <c r="AG47" s="65"/>
      <c r="AH47" s="65"/>
      <c r="AI47" s="65"/>
      <c r="AJ47" s="65"/>
      <c r="AK47" s="65"/>
      <c r="AL47" s="65"/>
      <c r="AM47" s="88">
        <f t="shared" si="8"/>
        <v>1</v>
      </c>
      <c r="AN47" s="89">
        <f t="shared" si="11"/>
        <v>0</v>
      </c>
    </row>
    <row r="48" spans="2:40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9" t="s">
        <v>107</v>
      </c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82"/>
      <c r="AE48" s="82"/>
      <c r="AF48" s="82"/>
      <c r="AG48" s="65"/>
      <c r="AH48" s="65"/>
      <c r="AI48" s="65"/>
      <c r="AJ48" s="65"/>
      <c r="AK48" s="65"/>
      <c r="AL48" s="65"/>
      <c r="AM48" s="88">
        <f t="shared" si="8"/>
        <v>1</v>
      </c>
      <c r="AN48" s="89">
        <f t="shared" si="11"/>
        <v>0</v>
      </c>
    </row>
    <row r="49" spans="2:40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2" t="s">
        <v>107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82"/>
      <c r="AE49" s="82"/>
      <c r="AF49" s="82"/>
      <c r="AG49" s="65"/>
      <c r="AH49" s="65"/>
      <c r="AI49" s="65"/>
      <c r="AJ49" s="65"/>
      <c r="AK49" s="65"/>
      <c r="AL49" s="65"/>
      <c r="AM49" s="88">
        <f t="shared" si="8"/>
        <v>1</v>
      </c>
      <c r="AN49" s="89">
        <f t="shared" si="11"/>
        <v>0</v>
      </c>
    </row>
    <row r="50" spans="2:40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82"/>
      <c r="AE50" s="82"/>
      <c r="AF50" s="82"/>
      <c r="AG50" s="65"/>
      <c r="AH50" s="65"/>
      <c r="AI50" s="65"/>
      <c r="AJ50" s="65"/>
      <c r="AK50" s="65"/>
      <c r="AL50" s="65"/>
      <c r="AM50" s="88">
        <f t="shared" si="8"/>
        <v>1</v>
      </c>
      <c r="AN50" s="89">
        <f t="shared" si="11"/>
        <v>0</v>
      </c>
    </row>
    <row r="51" spans="2:40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6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55"/>
      <c r="Z51" s="55"/>
      <c r="AA51" s="55"/>
      <c r="AB51" s="55"/>
      <c r="AC51" s="55"/>
      <c r="AD51" s="82"/>
      <c r="AE51" s="82"/>
      <c r="AF51" s="82"/>
      <c r="AG51" s="55"/>
      <c r="AH51" s="55"/>
      <c r="AI51" s="55"/>
      <c r="AJ51" s="55"/>
      <c r="AK51" s="55"/>
      <c r="AL51" s="55"/>
      <c r="AM51" s="88">
        <f t="shared" si="8"/>
        <v>1</v>
      </c>
      <c r="AN51" s="92">
        <f t="shared" si="11"/>
        <v>0</v>
      </c>
    </row>
    <row r="52" spans="2:40" ht="13.8" thickBot="1" x14ac:dyDescent="0.25">
      <c r="B52" s="52"/>
      <c r="C52" s="345"/>
      <c r="D52" s="363"/>
      <c r="E52" s="370"/>
      <c r="F52" s="42" t="s">
        <v>337</v>
      </c>
      <c r="G52" s="43"/>
      <c r="H52" s="43"/>
      <c r="I52" s="56">
        <f>1-(COUNTIF(I41:I51,"☓"))/11</f>
        <v>1</v>
      </c>
      <c r="J52" s="59">
        <f t="shared" ref="J52:AL52" si="12">1-(COUNTIF(J41:J51,"☓"))/11</f>
        <v>1</v>
      </c>
      <c r="K52" s="59">
        <f t="shared" si="12"/>
        <v>1</v>
      </c>
      <c r="L52" s="59">
        <f t="shared" si="12"/>
        <v>1</v>
      </c>
      <c r="M52" s="59">
        <f t="shared" si="12"/>
        <v>1</v>
      </c>
      <c r="N52" s="59">
        <f t="shared" si="12"/>
        <v>1</v>
      </c>
      <c r="O52" s="59">
        <f t="shared" si="12"/>
        <v>1</v>
      </c>
      <c r="P52" s="59">
        <f t="shared" si="12"/>
        <v>1</v>
      </c>
      <c r="Q52" s="59">
        <f t="shared" si="12"/>
        <v>1</v>
      </c>
      <c r="R52" s="59">
        <f t="shared" si="12"/>
        <v>1</v>
      </c>
      <c r="S52" s="59">
        <f t="shared" si="12"/>
        <v>1</v>
      </c>
      <c r="T52" s="59">
        <f t="shared" si="12"/>
        <v>1</v>
      </c>
      <c r="U52" s="59">
        <f t="shared" si="12"/>
        <v>1</v>
      </c>
      <c r="V52" s="59">
        <f t="shared" si="12"/>
        <v>1</v>
      </c>
      <c r="W52" s="59">
        <f t="shared" si="12"/>
        <v>1</v>
      </c>
      <c r="X52" s="59">
        <f t="shared" si="12"/>
        <v>1</v>
      </c>
      <c r="Y52" s="59">
        <f t="shared" si="12"/>
        <v>1</v>
      </c>
      <c r="Z52" s="59">
        <f t="shared" si="12"/>
        <v>1</v>
      </c>
      <c r="AA52" s="59">
        <f t="shared" si="12"/>
        <v>1</v>
      </c>
      <c r="AB52" s="59">
        <f t="shared" si="12"/>
        <v>1</v>
      </c>
      <c r="AC52" s="59">
        <f t="shared" si="12"/>
        <v>1</v>
      </c>
      <c r="AD52" s="59">
        <f t="shared" si="12"/>
        <v>1</v>
      </c>
      <c r="AE52" s="59">
        <f t="shared" si="12"/>
        <v>1</v>
      </c>
      <c r="AF52" s="59">
        <f t="shared" si="12"/>
        <v>1</v>
      </c>
      <c r="AG52" s="59">
        <f t="shared" si="12"/>
        <v>1</v>
      </c>
      <c r="AH52" s="59">
        <f t="shared" si="12"/>
        <v>1</v>
      </c>
      <c r="AI52" s="59">
        <f t="shared" si="12"/>
        <v>1</v>
      </c>
      <c r="AJ52" s="59">
        <f t="shared" si="12"/>
        <v>1</v>
      </c>
      <c r="AK52" s="59">
        <f>1-(COUNTIF(AK41:AK51,"☓"))/11</f>
        <v>1</v>
      </c>
      <c r="AL52" s="59">
        <f t="shared" si="12"/>
        <v>1</v>
      </c>
      <c r="AM52" s="97" t="str">
        <f>IF(AN52=0,"100%",AVERAGE(I52:AL52))</f>
        <v>100%</v>
      </c>
      <c r="AN52" s="93">
        <f>SUM(AN41:AN51)</f>
        <v>0</v>
      </c>
    </row>
    <row r="53" spans="2:40" x14ac:dyDescent="0.2">
      <c r="B53" s="13">
        <v>44</v>
      </c>
      <c r="C53" s="345"/>
      <c r="D53" s="361" t="s">
        <v>124</v>
      </c>
      <c r="E53" s="344"/>
      <c r="F53" s="7" t="s">
        <v>125</v>
      </c>
      <c r="G53" s="8" t="s">
        <v>126</v>
      </c>
      <c r="H53" s="101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55"/>
      <c r="Y53" s="55"/>
      <c r="Z53" s="55"/>
      <c r="AA53" s="55"/>
      <c r="AB53" s="55"/>
      <c r="AC53" s="55"/>
      <c r="AD53" s="55"/>
      <c r="AE53" s="55"/>
      <c r="AF53" s="55"/>
      <c r="AG53" s="65"/>
      <c r="AH53" s="55"/>
      <c r="AI53" s="55"/>
      <c r="AJ53" s="55"/>
      <c r="AK53" s="55"/>
      <c r="AL53" s="55"/>
      <c r="AM53" s="88">
        <f t="shared" si="8"/>
        <v>1</v>
      </c>
      <c r="AN53" s="89">
        <f t="shared" ref="AN53:AN58" si="13">COUNTA(I53:AL53)</f>
        <v>0</v>
      </c>
    </row>
    <row r="54" spans="2:40" x14ac:dyDescent="0.2">
      <c r="B54" s="13">
        <v>45</v>
      </c>
      <c r="C54" s="345"/>
      <c r="D54" s="362"/>
      <c r="E54" s="345"/>
      <c r="F54" s="10" t="s">
        <v>127</v>
      </c>
      <c r="G54" s="11" t="s">
        <v>128</v>
      </c>
      <c r="H54" s="10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88">
        <f t="shared" si="8"/>
        <v>1</v>
      </c>
      <c r="AN54" s="89">
        <f t="shared" si="13"/>
        <v>0</v>
      </c>
    </row>
    <row r="55" spans="2:40" x14ac:dyDescent="0.2">
      <c r="B55" s="13">
        <v>46</v>
      </c>
      <c r="C55" s="345"/>
      <c r="D55" s="362"/>
      <c r="E55" s="345"/>
      <c r="F55" s="10" t="s">
        <v>130</v>
      </c>
      <c r="G55" s="11" t="s">
        <v>131</v>
      </c>
      <c r="H55" s="102" t="s">
        <v>10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88">
        <f t="shared" si="8"/>
        <v>1</v>
      </c>
      <c r="AN55" s="89">
        <f t="shared" si="13"/>
        <v>0</v>
      </c>
    </row>
    <row r="56" spans="2:40" x14ac:dyDescent="0.2">
      <c r="B56" s="13">
        <v>47</v>
      </c>
      <c r="C56" s="345"/>
      <c r="D56" s="362"/>
      <c r="E56" s="345"/>
      <c r="F56" s="10" t="s">
        <v>132</v>
      </c>
      <c r="G56" s="11" t="s">
        <v>133</v>
      </c>
      <c r="H56" s="10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55"/>
      <c r="Y56" s="55"/>
      <c r="Z56" s="55"/>
      <c r="AA56" s="65"/>
      <c r="AB56" s="65"/>
      <c r="AC56" s="65"/>
      <c r="AD56" s="65"/>
      <c r="AE56" s="55"/>
      <c r="AF56" s="55"/>
      <c r="AG56" s="65"/>
      <c r="AH56" s="55"/>
      <c r="AI56" s="55"/>
      <c r="AJ56" s="55"/>
      <c r="AK56" s="55"/>
      <c r="AL56" s="55"/>
      <c r="AM56" s="88">
        <f t="shared" si="8"/>
        <v>1</v>
      </c>
      <c r="AN56" s="89">
        <f t="shared" si="13"/>
        <v>0</v>
      </c>
    </row>
    <row r="57" spans="2:40" x14ac:dyDescent="0.2">
      <c r="B57" s="13">
        <v>48</v>
      </c>
      <c r="C57" s="345"/>
      <c r="D57" s="362"/>
      <c r="E57" s="345"/>
      <c r="F57" s="10" t="s">
        <v>134</v>
      </c>
      <c r="G57" s="11" t="s">
        <v>135</v>
      </c>
      <c r="H57" s="10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55"/>
      <c r="Y57" s="55"/>
      <c r="Z57" s="55"/>
      <c r="AA57" s="65"/>
      <c r="AB57" s="65"/>
      <c r="AC57" s="65"/>
      <c r="AD57" s="65"/>
      <c r="AE57" s="55"/>
      <c r="AF57" s="55"/>
      <c r="AG57" s="65"/>
      <c r="AH57" s="55"/>
      <c r="AI57" s="55"/>
      <c r="AJ57" s="55"/>
      <c r="AK57" s="55"/>
      <c r="AL57" s="55"/>
      <c r="AM57" s="88">
        <f t="shared" si="8"/>
        <v>1</v>
      </c>
      <c r="AN57" s="89">
        <f t="shared" si="13"/>
        <v>0</v>
      </c>
    </row>
    <row r="58" spans="2:40" ht="13.8" thickBot="1" x14ac:dyDescent="0.25">
      <c r="B58" s="13">
        <v>49</v>
      </c>
      <c r="C58" s="345"/>
      <c r="D58" s="362"/>
      <c r="E58" s="345"/>
      <c r="F58" s="14" t="s">
        <v>136</v>
      </c>
      <c r="G58" s="15" t="s">
        <v>137</v>
      </c>
      <c r="H58" s="104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55"/>
      <c r="Y58" s="55"/>
      <c r="Z58" s="55"/>
      <c r="AA58" s="55"/>
      <c r="AB58" s="55"/>
      <c r="AC58" s="55"/>
      <c r="AD58" s="55"/>
      <c r="AE58" s="55"/>
      <c r="AF58" s="55"/>
      <c r="AG58" s="65"/>
      <c r="AH58" s="55"/>
      <c r="AI58" s="55"/>
      <c r="AJ58" s="55"/>
      <c r="AK58" s="55"/>
      <c r="AL58" s="55"/>
      <c r="AM58" s="88">
        <f t="shared" si="8"/>
        <v>1</v>
      </c>
      <c r="AN58" s="89">
        <f t="shared" si="13"/>
        <v>0</v>
      </c>
    </row>
    <row r="59" spans="2:40" ht="13.8" thickBot="1" x14ac:dyDescent="0.25">
      <c r="B59" s="52"/>
      <c r="C59" s="345"/>
      <c r="D59" s="363"/>
      <c r="E59" s="346"/>
      <c r="F59" s="42" t="s">
        <v>337</v>
      </c>
      <c r="G59" s="43"/>
      <c r="H59" s="43"/>
      <c r="I59" s="56">
        <f>1-(COUNTIF(I53:I58,"☓"))/6</f>
        <v>1</v>
      </c>
      <c r="J59" s="59">
        <f t="shared" ref="J59:AL59" si="14">1-(COUNTIF(J53:J58,"☓"))/6</f>
        <v>1</v>
      </c>
      <c r="K59" s="59">
        <f t="shared" si="14"/>
        <v>1</v>
      </c>
      <c r="L59" s="59">
        <f t="shared" si="14"/>
        <v>1</v>
      </c>
      <c r="M59" s="59">
        <f t="shared" si="14"/>
        <v>1</v>
      </c>
      <c r="N59" s="59">
        <f t="shared" si="14"/>
        <v>1</v>
      </c>
      <c r="O59" s="59">
        <f t="shared" si="14"/>
        <v>1</v>
      </c>
      <c r="P59" s="59">
        <f t="shared" si="14"/>
        <v>1</v>
      </c>
      <c r="Q59" s="59">
        <f t="shared" si="14"/>
        <v>1</v>
      </c>
      <c r="R59" s="59">
        <f t="shared" si="14"/>
        <v>1</v>
      </c>
      <c r="S59" s="59">
        <f t="shared" si="14"/>
        <v>1</v>
      </c>
      <c r="T59" s="59">
        <f t="shared" si="14"/>
        <v>1</v>
      </c>
      <c r="U59" s="59">
        <f t="shared" si="14"/>
        <v>1</v>
      </c>
      <c r="V59" s="59">
        <f t="shared" si="14"/>
        <v>1</v>
      </c>
      <c r="W59" s="59">
        <f t="shared" si="14"/>
        <v>1</v>
      </c>
      <c r="X59" s="59">
        <f t="shared" si="14"/>
        <v>1</v>
      </c>
      <c r="Y59" s="59">
        <f t="shared" si="14"/>
        <v>1</v>
      </c>
      <c r="Z59" s="59">
        <f t="shared" si="14"/>
        <v>1</v>
      </c>
      <c r="AA59" s="59">
        <f t="shared" si="14"/>
        <v>1</v>
      </c>
      <c r="AB59" s="59">
        <f t="shared" si="14"/>
        <v>1</v>
      </c>
      <c r="AC59" s="59">
        <f t="shared" si="14"/>
        <v>1</v>
      </c>
      <c r="AD59" s="59">
        <f t="shared" si="14"/>
        <v>1</v>
      </c>
      <c r="AE59" s="59">
        <f t="shared" si="14"/>
        <v>1</v>
      </c>
      <c r="AF59" s="59">
        <f t="shared" si="14"/>
        <v>1</v>
      </c>
      <c r="AG59" s="59">
        <f t="shared" si="14"/>
        <v>1</v>
      </c>
      <c r="AH59" s="59">
        <f t="shared" si="14"/>
        <v>1</v>
      </c>
      <c r="AI59" s="59">
        <f t="shared" si="14"/>
        <v>1</v>
      </c>
      <c r="AJ59" s="59">
        <f t="shared" si="14"/>
        <v>1</v>
      </c>
      <c r="AK59" s="59">
        <f t="shared" si="14"/>
        <v>1</v>
      </c>
      <c r="AL59" s="59">
        <f t="shared" si="14"/>
        <v>1</v>
      </c>
      <c r="AM59" s="97" t="str">
        <f>IF(AN59=0,"100%",AVERAGE(AM53:AM58))</f>
        <v>100%</v>
      </c>
      <c r="AN59" s="93">
        <f>SUM(AN53:AN58)</f>
        <v>0</v>
      </c>
    </row>
    <row r="60" spans="2:40" x14ac:dyDescent="0.2">
      <c r="B60" s="13">
        <v>50</v>
      </c>
      <c r="C60" s="345"/>
      <c r="D60" s="362" t="s">
        <v>139</v>
      </c>
      <c r="E60" s="345"/>
      <c r="F60" s="29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82"/>
      <c r="Y60" s="82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88">
        <f t="shared" si="8"/>
        <v>1</v>
      </c>
      <c r="AN60" s="89">
        <f>COUNTA(I60:AL60)</f>
        <v>0</v>
      </c>
    </row>
    <row r="61" spans="2:40" ht="13.8" thickBot="1" x14ac:dyDescent="0.25">
      <c r="B61" s="13">
        <v>51</v>
      </c>
      <c r="C61" s="345"/>
      <c r="D61" s="362"/>
      <c r="E61" s="345"/>
      <c r="F61" s="28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65"/>
      <c r="AA61" s="65"/>
      <c r="AB61" s="65"/>
      <c r="AC61" s="65"/>
      <c r="AD61" s="65"/>
      <c r="AE61" s="65"/>
      <c r="AF61" s="65"/>
      <c r="AG61" s="55"/>
      <c r="AH61" s="55"/>
      <c r="AI61" s="55"/>
      <c r="AJ61" s="55"/>
      <c r="AK61" s="55"/>
      <c r="AL61" s="55"/>
      <c r="AM61" s="88">
        <f t="shared" si="8"/>
        <v>1</v>
      </c>
      <c r="AN61" s="89">
        <f>COUNTA(I61:AL61)</f>
        <v>0</v>
      </c>
    </row>
    <row r="62" spans="2:40" ht="13.8" thickBot="1" x14ac:dyDescent="0.25">
      <c r="B62" s="52"/>
      <c r="C62" s="346"/>
      <c r="D62" s="363"/>
      <c r="E62" s="346"/>
      <c r="F62" s="42" t="s">
        <v>337</v>
      </c>
      <c r="G62" s="43"/>
      <c r="H62" s="43"/>
      <c r="I62" s="56">
        <f>1-(COUNTIF(I60:I61,"☓"))/2</f>
        <v>1</v>
      </c>
      <c r="J62" s="59">
        <f t="shared" ref="J62:AL62" si="15">1-(COUNTIF(J60:J61,"☓"))/2</f>
        <v>1</v>
      </c>
      <c r="K62" s="59">
        <f t="shared" si="15"/>
        <v>1</v>
      </c>
      <c r="L62" s="59">
        <f t="shared" si="15"/>
        <v>1</v>
      </c>
      <c r="M62" s="59">
        <f t="shared" si="15"/>
        <v>1</v>
      </c>
      <c r="N62" s="59">
        <f t="shared" si="15"/>
        <v>1</v>
      </c>
      <c r="O62" s="59">
        <f t="shared" si="15"/>
        <v>1</v>
      </c>
      <c r="P62" s="59">
        <f t="shared" si="15"/>
        <v>1</v>
      </c>
      <c r="Q62" s="59">
        <f t="shared" si="15"/>
        <v>1</v>
      </c>
      <c r="R62" s="59">
        <f t="shared" si="15"/>
        <v>1</v>
      </c>
      <c r="S62" s="59">
        <f t="shared" si="15"/>
        <v>1</v>
      </c>
      <c r="T62" s="59">
        <f t="shared" si="15"/>
        <v>1</v>
      </c>
      <c r="U62" s="59">
        <f t="shared" si="15"/>
        <v>1</v>
      </c>
      <c r="V62" s="59">
        <f t="shared" si="15"/>
        <v>1</v>
      </c>
      <c r="W62" s="59">
        <f t="shared" si="15"/>
        <v>1</v>
      </c>
      <c r="X62" s="59">
        <f t="shared" si="15"/>
        <v>1</v>
      </c>
      <c r="Y62" s="59">
        <f t="shared" si="15"/>
        <v>1</v>
      </c>
      <c r="Z62" s="59">
        <f t="shared" si="15"/>
        <v>1</v>
      </c>
      <c r="AA62" s="59">
        <f t="shared" si="15"/>
        <v>1</v>
      </c>
      <c r="AB62" s="59">
        <f t="shared" si="15"/>
        <v>1</v>
      </c>
      <c r="AC62" s="59">
        <f t="shared" si="15"/>
        <v>1</v>
      </c>
      <c r="AD62" s="59">
        <f t="shared" si="15"/>
        <v>1</v>
      </c>
      <c r="AE62" s="59">
        <f t="shared" si="15"/>
        <v>1</v>
      </c>
      <c r="AF62" s="59">
        <f t="shared" si="15"/>
        <v>1</v>
      </c>
      <c r="AG62" s="59">
        <f t="shared" si="15"/>
        <v>1</v>
      </c>
      <c r="AH62" s="59">
        <f t="shared" si="15"/>
        <v>1</v>
      </c>
      <c r="AI62" s="59">
        <f t="shared" si="15"/>
        <v>1</v>
      </c>
      <c r="AJ62" s="59">
        <f t="shared" si="15"/>
        <v>1</v>
      </c>
      <c r="AK62" s="59">
        <f t="shared" si="15"/>
        <v>1</v>
      </c>
      <c r="AL62" s="59">
        <f t="shared" si="15"/>
        <v>1</v>
      </c>
      <c r="AM62" s="97" t="str">
        <f>IF(AN62=0,"100%",AVERAGE(AM60:AM61))</f>
        <v>100%</v>
      </c>
      <c r="AN62" s="93">
        <f>SUM(AN60:AN61)</f>
        <v>0</v>
      </c>
    </row>
    <row r="63" spans="2:40" x14ac:dyDescent="0.2">
      <c r="B63" s="13">
        <v>52</v>
      </c>
      <c r="C63" s="344" t="s">
        <v>145</v>
      </c>
      <c r="D63" s="361" t="s">
        <v>146</v>
      </c>
      <c r="E63" s="344"/>
      <c r="F63" s="26" t="s">
        <v>147</v>
      </c>
      <c r="G63" s="8" t="s">
        <v>148</v>
      </c>
      <c r="H63" s="30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65"/>
      <c r="Z63" s="55"/>
      <c r="AA63" s="55"/>
      <c r="AB63" s="82"/>
      <c r="AC63" s="82"/>
      <c r="AD63" s="82"/>
      <c r="AE63" s="82"/>
      <c r="AF63" s="55"/>
      <c r="AG63" s="55"/>
      <c r="AH63" s="55"/>
      <c r="AI63" s="55"/>
      <c r="AJ63" s="55"/>
      <c r="AK63" s="55"/>
      <c r="AL63" s="55"/>
      <c r="AM63" s="88">
        <f t="shared" si="8"/>
        <v>1</v>
      </c>
      <c r="AN63" s="89">
        <f t="shared" ref="AN63:AN69" si="16">COUNTA(I63:AL63)</f>
        <v>0</v>
      </c>
    </row>
    <row r="64" spans="2:40" x14ac:dyDescent="0.2">
      <c r="B64" s="13">
        <v>53</v>
      </c>
      <c r="C64" s="345"/>
      <c r="D64" s="362"/>
      <c r="E64" s="345"/>
      <c r="F64" s="27" t="s">
        <v>150</v>
      </c>
      <c r="G64" s="11" t="s">
        <v>151</v>
      </c>
      <c r="H64" s="22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55"/>
      <c r="AI64" s="55"/>
      <c r="AJ64" s="55"/>
      <c r="AK64" s="55"/>
      <c r="AL64" s="55"/>
      <c r="AM64" s="88">
        <f t="shared" si="8"/>
        <v>1</v>
      </c>
      <c r="AN64" s="89">
        <f t="shared" si="16"/>
        <v>0</v>
      </c>
    </row>
    <row r="65" spans="2:40" x14ac:dyDescent="0.2">
      <c r="B65" s="13">
        <v>54</v>
      </c>
      <c r="C65" s="345"/>
      <c r="D65" s="362"/>
      <c r="E65" s="345"/>
      <c r="F65" s="27" t="s">
        <v>153</v>
      </c>
      <c r="G65" s="11" t="s">
        <v>154</v>
      </c>
      <c r="H65" s="22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55"/>
      <c r="AI65" s="55"/>
      <c r="AJ65" s="55"/>
      <c r="AK65" s="55"/>
      <c r="AL65" s="55"/>
      <c r="AM65" s="88">
        <f t="shared" si="8"/>
        <v>1</v>
      </c>
      <c r="AN65" s="89">
        <f t="shared" si="16"/>
        <v>0</v>
      </c>
    </row>
    <row r="66" spans="2:40" x14ac:dyDescent="0.2">
      <c r="B66" s="13">
        <v>55</v>
      </c>
      <c r="C66" s="345"/>
      <c r="D66" s="362"/>
      <c r="E66" s="345"/>
      <c r="F66" s="27" t="s">
        <v>155</v>
      </c>
      <c r="G66" s="11" t="s">
        <v>156</v>
      </c>
      <c r="H66" s="22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55"/>
      <c r="AI66" s="55"/>
      <c r="AJ66" s="55"/>
      <c r="AK66" s="55"/>
      <c r="AL66" s="55"/>
      <c r="AM66" s="88">
        <f t="shared" si="8"/>
        <v>1</v>
      </c>
      <c r="AN66" s="89">
        <f t="shared" si="16"/>
        <v>0</v>
      </c>
    </row>
    <row r="67" spans="2:40" x14ac:dyDescent="0.2">
      <c r="B67" s="13">
        <v>56</v>
      </c>
      <c r="C67" s="345"/>
      <c r="D67" s="362"/>
      <c r="E67" s="345"/>
      <c r="F67" s="27" t="s">
        <v>158</v>
      </c>
      <c r="G67" s="11" t="s">
        <v>159</v>
      </c>
      <c r="H67" s="22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55"/>
      <c r="AI67" s="55"/>
      <c r="AJ67" s="55"/>
      <c r="AK67" s="55"/>
      <c r="AL67" s="55"/>
      <c r="AM67" s="88">
        <f t="shared" si="8"/>
        <v>1</v>
      </c>
      <c r="AN67" s="89">
        <f t="shared" si="16"/>
        <v>0</v>
      </c>
    </row>
    <row r="68" spans="2:40" x14ac:dyDescent="0.2">
      <c r="B68" s="13">
        <v>57</v>
      </c>
      <c r="C68" s="345"/>
      <c r="D68" s="362"/>
      <c r="E68" s="345"/>
      <c r="F68" s="27" t="s">
        <v>161</v>
      </c>
      <c r="G68" s="11" t="s">
        <v>162</v>
      </c>
      <c r="H68" s="22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65"/>
      <c r="Z68" s="55"/>
      <c r="AA68" s="55"/>
      <c r="AB68" s="82"/>
      <c r="AC68" s="82"/>
      <c r="AD68" s="82"/>
      <c r="AE68" s="82"/>
      <c r="AF68" s="55"/>
      <c r="AG68" s="55"/>
      <c r="AH68" s="55"/>
      <c r="AI68" s="55"/>
      <c r="AJ68" s="55"/>
      <c r="AK68" s="55"/>
      <c r="AL68" s="55"/>
      <c r="AM68" s="88">
        <f t="shared" si="8"/>
        <v>1</v>
      </c>
      <c r="AN68" s="89">
        <f t="shared" si="16"/>
        <v>0</v>
      </c>
    </row>
    <row r="69" spans="2:40" ht="13.8" thickBot="1" x14ac:dyDescent="0.25">
      <c r="B69" s="13">
        <v>58</v>
      </c>
      <c r="C69" s="345"/>
      <c r="D69" s="362"/>
      <c r="E69" s="345"/>
      <c r="F69" s="28" t="s">
        <v>164</v>
      </c>
      <c r="G69" s="15" t="s">
        <v>165</v>
      </c>
      <c r="H69" s="16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6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88">
        <f t="shared" si="8"/>
        <v>1</v>
      </c>
      <c r="AN69" s="89">
        <f t="shared" si="16"/>
        <v>0</v>
      </c>
    </row>
    <row r="70" spans="2:40" ht="13.8" thickBot="1" x14ac:dyDescent="0.25">
      <c r="B70" s="52"/>
      <c r="C70" s="345"/>
      <c r="D70" s="363"/>
      <c r="E70" s="346"/>
      <c r="F70" s="42" t="s">
        <v>337</v>
      </c>
      <c r="G70" s="43"/>
      <c r="H70" s="43"/>
      <c r="I70" s="56">
        <f>1-(COUNTIF(I63:I69,"☓"))/7</f>
        <v>1</v>
      </c>
      <c r="J70" s="59">
        <f t="shared" ref="J70:AL70" si="17">1-(COUNTIF(J63:J69,"☓"))/7</f>
        <v>1</v>
      </c>
      <c r="K70" s="59">
        <f t="shared" si="17"/>
        <v>1</v>
      </c>
      <c r="L70" s="59">
        <f t="shared" si="17"/>
        <v>1</v>
      </c>
      <c r="M70" s="59">
        <f t="shared" si="17"/>
        <v>1</v>
      </c>
      <c r="N70" s="59">
        <f t="shared" si="17"/>
        <v>1</v>
      </c>
      <c r="O70" s="59">
        <f t="shared" si="17"/>
        <v>1</v>
      </c>
      <c r="P70" s="59">
        <f t="shared" si="17"/>
        <v>1</v>
      </c>
      <c r="Q70" s="59">
        <f t="shared" si="17"/>
        <v>1</v>
      </c>
      <c r="R70" s="59">
        <f t="shared" si="17"/>
        <v>1</v>
      </c>
      <c r="S70" s="59">
        <f t="shared" si="17"/>
        <v>1</v>
      </c>
      <c r="T70" s="59">
        <f t="shared" si="17"/>
        <v>1</v>
      </c>
      <c r="U70" s="59">
        <f t="shared" si="17"/>
        <v>1</v>
      </c>
      <c r="V70" s="59">
        <f t="shared" si="17"/>
        <v>1</v>
      </c>
      <c r="W70" s="59">
        <f t="shared" si="17"/>
        <v>1</v>
      </c>
      <c r="X70" s="59">
        <f t="shared" si="17"/>
        <v>1</v>
      </c>
      <c r="Y70" s="59">
        <f t="shared" si="17"/>
        <v>1</v>
      </c>
      <c r="Z70" s="59">
        <f t="shared" si="17"/>
        <v>1</v>
      </c>
      <c r="AA70" s="59">
        <f t="shared" si="17"/>
        <v>1</v>
      </c>
      <c r="AB70" s="59">
        <f t="shared" si="17"/>
        <v>1</v>
      </c>
      <c r="AC70" s="59">
        <f t="shared" si="17"/>
        <v>1</v>
      </c>
      <c r="AD70" s="59">
        <f t="shared" si="17"/>
        <v>1</v>
      </c>
      <c r="AE70" s="59">
        <f t="shared" si="17"/>
        <v>1</v>
      </c>
      <c r="AF70" s="59">
        <f t="shared" si="17"/>
        <v>1</v>
      </c>
      <c r="AG70" s="59">
        <f t="shared" si="17"/>
        <v>1</v>
      </c>
      <c r="AH70" s="59">
        <f t="shared" si="17"/>
        <v>1</v>
      </c>
      <c r="AI70" s="59">
        <f t="shared" si="17"/>
        <v>1</v>
      </c>
      <c r="AJ70" s="59">
        <f t="shared" si="17"/>
        <v>1</v>
      </c>
      <c r="AK70" s="59">
        <f t="shared" si="17"/>
        <v>1</v>
      </c>
      <c r="AL70" s="59">
        <f t="shared" si="17"/>
        <v>1</v>
      </c>
      <c r="AM70" s="97" t="str">
        <f>IF(AN70=0,"100%",AVERAGE(AM63:AM69))</f>
        <v>100%</v>
      </c>
      <c r="AN70" s="93">
        <f>SUM(AN63:AN69)</f>
        <v>0</v>
      </c>
    </row>
    <row r="71" spans="2:40" x14ac:dyDescent="0.2">
      <c r="B71" s="13">
        <v>59</v>
      </c>
      <c r="C71" s="345"/>
      <c r="D71" s="361" t="s">
        <v>167</v>
      </c>
      <c r="E71" s="344"/>
      <c r="F71" s="26" t="s">
        <v>168</v>
      </c>
      <c r="G71" s="31" t="s">
        <v>169</v>
      </c>
      <c r="H71" s="30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55"/>
      <c r="Y71" s="55"/>
      <c r="Z71" s="55"/>
      <c r="AA71" s="65"/>
      <c r="AB71" s="65"/>
      <c r="AC71" s="65"/>
      <c r="AD71" s="65"/>
      <c r="AE71" s="65"/>
      <c r="AF71" s="65"/>
      <c r="AG71" s="65"/>
      <c r="AH71" s="82"/>
      <c r="AI71" s="82"/>
      <c r="AJ71" s="82"/>
      <c r="AK71" s="82"/>
      <c r="AL71" s="55"/>
      <c r="AM71" s="88">
        <f t="shared" si="8"/>
        <v>1</v>
      </c>
      <c r="AN71" s="89">
        <f>COUNTA(I71:AL71)</f>
        <v>0</v>
      </c>
    </row>
    <row r="72" spans="2:40" ht="13.8" thickBot="1" x14ac:dyDescent="0.25">
      <c r="B72" s="13">
        <v>60</v>
      </c>
      <c r="C72" s="345"/>
      <c r="D72" s="362"/>
      <c r="E72" s="345"/>
      <c r="F72" s="28" t="s">
        <v>171</v>
      </c>
      <c r="G72" s="25" t="s">
        <v>172</v>
      </c>
      <c r="H72" s="16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55"/>
      <c r="Y72" s="55"/>
      <c r="Z72" s="55"/>
      <c r="AA72" s="65"/>
      <c r="AB72" s="65"/>
      <c r="AC72" s="65"/>
      <c r="AD72" s="65"/>
      <c r="AE72" s="65"/>
      <c r="AF72" s="65"/>
      <c r="AG72" s="65"/>
      <c r="AH72" s="82"/>
      <c r="AI72" s="82"/>
      <c r="AJ72" s="82"/>
      <c r="AK72" s="82"/>
      <c r="AL72" s="55"/>
      <c r="AM72" s="88">
        <f t="shared" si="8"/>
        <v>1</v>
      </c>
      <c r="AN72" s="89">
        <f>COUNTA(I72:AL72)</f>
        <v>0</v>
      </c>
    </row>
    <row r="73" spans="2:40" ht="13.8" thickBot="1" x14ac:dyDescent="0.25">
      <c r="B73" s="52"/>
      <c r="C73" s="345"/>
      <c r="D73" s="363"/>
      <c r="E73" s="346"/>
      <c r="F73" s="42" t="s">
        <v>337</v>
      </c>
      <c r="G73" s="43"/>
      <c r="H73" s="43"/>
      <c r="I73" s="56">
        <f>1-(COUNTIF(I71:I72,"☓"))/2</f>
        <v>1</v>
      </c>
      <c r="J73" s="59">
        <f t="shared" ref="J73:AL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97" t="str">
        <f>IF(AN73=0,"100%",AVERAGE(AM71:AM72))</f>
        <v>100%</v>
      </c>
      <c r="AN73" s="93">
        <f>SUM(AN71:AN72)</f>
        <v>0</v>
      </c>
    </row>
    <row r="74" spans="2:40" x14ac:dyDescent="0.2">
      <c r="B74" s="13">
        <v>61</v>
      </c>
      <c r="C74" s="345"/>
      <c r="D74" s="361" t="s">
        <v>174</v>
      </c>
      <c r="E74" s="344"/>
      <c r="F74" s="26" t="s">
        <v>175</v>
      </c>
      <c r="G74" s="31" t="s">
        <v>176</v>
      </c>
      <c r="H74" s="30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82"/>
      <c r="AE74" s="82"/>
      <c r="AF74" s="82"/>
      <c r="AG74" s="82"/>
      <c r="AH74" s="82"/>
      <c r="AI74" s="65"/>
      <c r="AJ74" s="65"/>
      <c r="AK74" s="55"/>
      <c r="AL74" s="55"/>
      <c r="AM74" s="88">
        <f t="shared" si="8"/>
        <v>1</v>
      </c>
      <c r="AN74" s="89">
        <f>COUNTA(I74:AL74)</f>
        <v>0</v>
      </c>
    </row>
    <row r="75" spans="2:40" ht="13.8" thickBot="1" x14ac:dyDescent="0.25">
      <c r="B75" s="13">
        <v>62</v>
      </c>
      <c r="C75" s="345"/>
      <c r="D75" s="362"/>
      <c r="E75" s="345"/>
      <c r="F75" s="28" t="s">
        <v>178</v>
      </c>
      <c r="G75" s="25" t="s">
        <v>179</v>
      </c>
      <c r="H75" s="16" t="s">
        <v>90</v>
      </c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55"/>
      <c r="Z75" s="55"/>
      <c r="AA75" s="55"/>
      <c r="AB75" s="55"/>
      <c r="AC75" s="55"/>
      <c r="AD75" s="82"/>
      <c r="AE75" s="82"/>
      <c r="AF75" s="82"/>
      <c r="AG75" s="82"/>
      <c r="AH75" s="82"/>
      <c r="AI75" s="55"/>
      <c r="AJ75" s="55"/>
      <c r="AK75" s="55"/>
      <c r="AL75" s="55"/>
      <c r="AM75" s="88">
        <f t="shared" si="8"/>
        <v>1</v>
      </c>
      <c r="AN75" s="89">
        <f>COUNTA(I75:AL75)</f>
        <v>0</v>
      </c>
    </row>
    <row r="76" spans="2:40" ht="13.8" thickBot="1" x14ac:dyDescent="0.25">
      <c r="B76" s="52"/>
      <c r="C76" s="345"/>
      <c r="D76" s="363"/>
      <c r="E76" s="346"/>
      <c r="F76" s="42" t="s">
        <v>337</v>
      </c>
      <c r="G76" s="43"/>
      <c r="H76" s="43"/>
      <c r="I76" s="56">
        <f>1-(COUNTIF(I74:I75,"☓"))/2</f>
        <v>1</v>
      </c>
      <c r="J76" s="59">
        <f t="shared" ref="J76:AL76" si="19">1-(COUNTIF(J74:J75,"☓"))/2</f>
        <v>1</v>
      </c>
      <c r="K76" s="59">
        <f t="shared" si="19"/>
        <v>1</v>
      </c>
      <c r="L76" s="59">
        <f t="shared" si="19"/>
        <v>1</v>
      </c>
      <c r="M76" s="59">
        <f t="shared" si="19"/>
        <v>1</v>
      </c>
      <c r="N76" s="59">
        <f t="shared" si="19"/>
        <v>1</v>
      </c>
      <c r="O76" s="59">
        <f t="shared" si="19"/>
        <v>1</v>
      </c>
      <c r="P76" s="59">
        <f t="shared" si="19"/>
        <v>1</v>
      </c>
      <c r="Q76" s="59">
        <f t="shared" si="19"/>
        <v>1</v>
      </c>
      <c r="R76" s="59">
        <f t="shared" si="19"/>
        <v>1</v>
      </c>
      <c r="S76" s="59">
        <f t="shared" si="19"/>
        <v>1</v>
      </c>
      <c r="T76" s="59">
        <f t="shared" si="19"/>
        <v>1</v>
      </c>
      <c r="U76" s="59">
        <f t="shared" si="19"/>
        <v>1</v>
      </c>
      <c r="V76" s="59">
        <f t="shared" si="19"/>
        <v>1</v>
      </c>
      <c r="W76" s="59">
        <f t="shared" si="19"/>
        <v>1</v>
      </c>
      <c r="X76" s="59">
        <f t="shared" si="19"/>
        <v>1</v>
      </c>
      <c r="Y76" s="59">
        <f t="shared" si="19"/>
        <v>1</v>
      </c>
      <c r="Z76" s="59">
        <f t="shared" si="19"/>
        <v>1</v>
      </c>
      <c r="AA76" s="59">
        <f t="shared" si="19"/>
        <v>1</v>
      </c>
      <c r="AB76" s="59">
        <f t="shared" si="19"/>
        <v>1</v>
      </c>
      <c r="AC76" s="59">
        <f t="shared" si="19"/>
        <v>1</v>
      </c>
      <c r="AD76" s="59">
        <f t="shared" si="19"/>
        <v>1</v>
      </c>
      <c r="AE76" s="59">
        <f t="shared" si="19"/>
        <v>1</v>
      </c>
      <c r="AF76" s="59">
        <f t="shared" si="19"/>
        <v>1</v>
      </c>
      <c r="AG76" s="59">
        <f t="shared" si="19"/>
        <v>1</v>
      </c>
      <c r="AH76" s="59">
        <f t="shared" si="19"/>
        <v>1</v>
      </c>
      <c r="AI76" s="59">
        <f t="shared" si="19"/>
        <v>1</v>
      </c>
      <c r="AJ76" s="59">
        <f t="shared" si="19"/>
        <v>1</v>
      </c>
      <c r="AK76" s="59">
        <f t="shared" si="19"/>
        <v>1</v>
      </c>
      <c r="AL76" s="59">
        <f t="shared" si="19"/>
        <v>1</v>
      </c>
      <c r="AM76" s="97" t="str">
        <f>IF(AN76=0,"100%",AVERAGE(I76:AL76))</f>
        <v>100%</v>
      </c>
      <c r="AN76" s="93">
        <f>SUM(AN74:AN75)</f>
        <v>0</v>
      </c>
    </row>
    <row r="77" spans="2:40" x14ac:dyDescent="0.2">
      <c r="B77" s="13">
        <v>63</v>
      </c>
      <c r="C77" s="345"/>
      <c r="D77" s="361" t="s">
        <v>181</v>
      </c>
      <c r="E77" s="344"/>
      <c r="F77" s="26" t="s">
        <v>182</v>
      </c>
      <c r="G77" s="8" t="s">
        <v>183</v>
      </c>
      <c r="H77" s="22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55"/>
      <c r="AG77" s="55"/>
      <c r="AH77" s="55"/>
      <c r="AI77" s="55"/>
      <c r="AJ77" s="55"/>
      <c r="AK77" s="55"/>
      <c r="AL77" s="55"/>
      <c r="AM77" s="88">
        <f t="shared" si="8"/>
        <v>1</v>
      </c>
      <c r="AN77" s="89">
        <f t="shared" ref="AN77:AN92" si="20">COUNTA(I77:AL77)</f>
        <v>0</v>
      </c>
    </row>
    <row r="78" spans="2:40" x14ac:dyDescent="0.2">
      <c r="B78" s="13">
        <v>64</v>
      </c>
      <c r="C78" s="345"/>
      <c r="D78" s="362"/>
      <c r="E78" s="345"/>
      <c r="F78" s="27" t="s">
        <v>185</v>
      </c>
      <c r="G78" s="11" t="s">
        <v>186</v>
      </c>
      <c r="H78" s="22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55"/>
      <c r="AG78" s="55"/>
      <c r="AH78" s="55"/>
      <c r="AI78" s="55"/>
      <c r="AJ78" s="55"/>
      <c r="AK78" s="55"/>
      <c r="AL78" s="55"/>
      <c r="AM78" s="88">
        <f t="shared" si="8"/>
        <v>1</v>
      </c>
      <c r="AN78" s="89">
        <f t="shared" si="20"/>
        <v>0</v>
      </c>
    </row>
    <row r="79" spans="2:40" x14ac:dyDescent="0.2">
      <c r="B79" s="13">
        <v>65</v>
      </c>
      <c r="C79" s="345"/>
      <c r="D79" s="362"/>
      <c r="E79" s="345"/>
      <c r="F79" s="27" t="s">
        <v>189</v>
      </c>
      <c r="G79" s="11" t="s">
        <v>190</v>
      </c>
      <c r="H79" s="22" t="s">
        <v>10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5"/>
      <c r="AE79" s="65"/>
      <c r="AF79" s="55"/>
      <c r="AG79" s="55"/>
      <c r="AH79" s="55"/>
      <c r="AI79" s="55"/>
      <c r="AJ79" s="55"/>
      <c r="AK79" s="55"/>
      <c r="AL79" s="55"/>
      <c r="AM79" s="88">
        <f t="shared" si="8"/>
        <v>1</v>
      </c>
      <c r="AN79" s="89">
        <f t="shared" si="20"/>
        <v>0</v>
      </c>
    </row>
    <row r="80" spans="2:40" x14ac:dyDescent="0.2">
      <c r="B80" s="13">
        <v>66</v>
      </c>
      <c r="C80" s="345"/>
      <c r="D80" s="362"/>
      <c r="E80" s="345"/>
      <c r="F80" s="27" t="s">
        <v>192</v>
      </c>
      <c r="G80" s="11" t="s">
        <v>193</v>
      </c>
      <c r="H80" s="22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55"/>
      <c r="AG80" s="55"/>
      <c r="AH80" s="55"/>
      <c r="AI80" s="55"/>
      <c r="AJ80" s="55"/>
      <c r="AK80" s="55"/>
      <c r="AL80" s="55"/>
      <c r="AM80" s="88">
        <f t="shared" si="8"/>
        <v>1</v>
      </c>
      <c r="AN80" s="89">
        <f t="shared" si="20"/>
        <v>0</v>
      </c>
    </row>
    <row r="81" spans="2:40" x14ac:dyDescent="0.2">
      <c r="B81" s="13">
        <v>67</v>
      </c>
      <c r="C81" s="345"/>
      <c r="D81" s="362"/>
      <c r="E81" s="345"/>
      <c r="F81" s="27" t="s">
        <v>195</v>
      </c>
      <c r="G81" s="11" t="s">
        <v>196</v>
      </c>
      <c r="H81" s="22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55"/>
      <c r="AG81" s="55"/>
      <c r="AH81" s="55"/>
      <c r="AI81" s="55"/>
      <c r="AJ81" s="55"/>
      <c r="AK81" s="55"/>
      <c r="AL81" s="55"/>
      <c r="AM81" s="88">
        <f t="shared" si="8"/>
        <v>1</v>
      </c>
      <c r="AN81" s="89">
        <f t="shared" si="20"/>
        <v>0</v>
      </c>
    </row>
    <row r="82" spans="2:40" x14ac:dyDescent="0.2">
      <c r="B82" s="13">
        <v>68</v>
      </c>
      <c r="C82" s="345"/>
      <c r="D82" s="362"/>
      <c r="E82" s="345"/>
      <c r="F82" s="27" t="s">
        <v>198</v>
      </c>
      <c r="G82" s="11" t="s">
        <v>199</v>
      </c>
      <c r="H82" s="22" t="s">
        <v>10</v>
      </c>
      <c r="I82" s="325" t="s">
        <v>383</v>
      </c>
      <c r="J82" s="325" t="s">
        <v>383</v>
      </c>
      <c r="K82" s="325" t="s">
        <v>383</v>
      </c>
      <c r="L82" s="325" t="s">
        <v>383</v>
      </c>
      <c r="M82" s="325" t="s">
        <v>383</v>
      </c>
      <c r="N82" s="325" t="s">
        <v>383</v>
      </c>
      <c r="O82" s="325" t="s">
        <v>383</v>
      </c>
      <c r="P82" s="325" t="s">
        <v>383</v>
      </c>
      <c r="Q82" s="325" t="s">
        <v>383</v>
      </c>
      <c r="R82" s="325" t="s">
        <v>383</v>
      </c>
      <c r="S82" s="325" t="s">
        <v>383</v>
      </c>
      <c r="T82" s="325" t="s">
        <v>383</v>
      </c>
      <c r="U82" s="325" t="s">
        <v>383</v>
      </c>
      <c r="V82" s="325" t="s">
        <v>383</v>
      </c>
      <c r="W82" s="325" t="s">
        <v>383</v>
      </c>
      <c r="X82" s="325" t="s">
        <v>383</v>
      </c>
      <c r="Y82" s="325" t="s">
        <v>383</v>
      </c>
      <c r="Z82" s="325" t="s">
        <v>383</v>
      </c>
      <c r="AA82" s="325" t="s">
        <v>383</v>
      </c>
      <c r="AB82" s="325" t="s">
        <v>383</v>
      </c>
      <c r="AC82" s="325" t="s">
        <v>383</v>
      </c>
      <c r="AD82" s="325" t="s">
        <v>383</v>
      </c>
      <c r="AE82" s="325" t="s">
        <v>383</v>
      </c>
      <c r="AF82" s="325" t="s">
        <v>383</v>
      </c>
      <c r="AG82" s="325" t="s">
        <v>383</v>
      </c>
      <c r="AH82" s="325" t="s">
        <v>383</v>
      </c>
      <c r="AI82" s="325" t="s">
        <v>383</v>
      </c>
      <c r="AJ82" s="325" t="s">
        <v>383</v>
      </c>
      <c r="AK82" s="325" t="s">
        <v>383</v>
      </c>
      <c r="AL82" s="325" t="s">
        <v>383</v>
      </c>
      <c r="AM82" s="88">
        <f t="shared" si="8"/>
        <v>0</v>
      </c>
      <c r="AN82" s="89">
        <f t="shared" si="20"/>
        <v>30</v>
      </c>
    </row>
    <row r="83" spans="2:40" x14ac:dyDescent="0.2">
      <c r="B83" s="13">
        <v>69</v>
      </c>
      <c r="C83" s="345"/>
      <c r="D83" s="362"/>
      <c r="E83" s="345"/>
      <c r="F83" s="27" t="s">
        <v>200</v>
      </c>
      <c r="G83" s="11" t="s">
        <v>199</v>
      </c>
      <c r="H83" s="22" t="s">
        <v>10</v>
      </c>
      <c r="I83" s="325" t="s">
        <v>383</v>
      </c>
      <c r="J83" s="325" t="s">
        <v>383</v>
      </c>
      <c r="K83" s="325" t="s">
        <v>383</v>
      </c>
      <c r="L83" s="325" t="s">
        <v>383</v>
      </c>
      <c r="M83" s="325" t="s">
        <v>383</v>
      </c>
      <c r="N83" s="325" t="s">
        <v>383</v>
      </c>
      <c r="O83" s="325" t="s">
        <v>383</v>
      </c>
      <c r="P83" s="325" t="s">
        <v>383</v>
      </c>
      <c r="Q83" s="325" t="s">
        <v>383</v>
      </c>
      <c r="R83" s="325" t="s">
        <v>383</v>
      </c>
      <c r="S83" s="325" t="s">
        <v>383</v>
      </c>
      <c r="T83" s="325" t="s">
        <v>383</v>
      </c>
      <c r="U83" s="325" t="s">
        <v>383</v>
      </c>
      <c r="V83" s="325" t="s">
        <v>383</v>
      </c>
      <c r="W83" s="325" t="s">
        <v>383</v>
      </c>
      <c r="X83" s="325" t="s">
        <v>383</v>
      </c>
      <c r="Y83" s="325" t="s">
        <v>383</v>
      </c>
      <c r="Z83" s="325" t="s">
        <v>383</v>
      </c>
      <c r="AA83" s="325" t="s">
        <v>383</v>
      </c>
      <c r="AB83" s="325" t="s">
        <v>383</v>
      </c>
      <c r="AC83" s="325" t="s">
        <v>383</v>
      </c>
      <c r="AD83" s="325" t="s">
        <v>383</v>
      </c>
      <c r="AE83" s="325" t="s">
        <v>383</v>
      </c>
      <c r="AF83" s="325" t="s">
        <v>383</v>
      </c>
      <c r="AG83" s="325" t="s">
        <v>383</v>
      </c>
      <c r="AH83" s="325" t="s">
        <v>383</v>
      </c>
      <c r="AI83" s="325" t="s">
        <v>383</v>
      </c>
      <c r="AJ83" s="325" t="s">
        <v>383</v>
      </c>
      <c r="AK83" s="325" t="s">
        <v>383</v>
      </c>
      <c r="AL83" s="325" t="s">
        <v>383</v>
      </c>
      <c r="AM83" s="88">
        <f t="shared" si="8"/>
        <v>0</v>
      </c>
      <c r="AN83" s="89">
        <f t="shared" si="20"/>
        <v>30</v>
      </c>
    </row>
    <row r="84" spans="2:40" x14ac:dyDescent="0.2">
      <c r="B84" s="13">
        <v>70</v>
      </c>
      <c r="C84" s="345"/>
      <c r="D84" s="362"/>
      <c r="E84" s="345"/>
      <c r="F84" s="27" t="s">
        <v>201</v>
      </c>
      <c r="G84" s="11" t="s">
        <v>202</v>
      </c>
      <c r="H84" s="22" t="s">
        <v>10</v>
      </c>
      <c r="I84" s="325" t="s">
        <v>383</v>
      </c>
      <c r="J84" s="325" t="s">
        <v>383</v>
      </c>
      <c r="K84" s="325" t="s">
        <v>383</v>
      </c>
      <c r="L84" s="325" t="s">
        <v>383</v>
      </c>
      <c r="M84" s="325" t="s">
        <v>383</v>
      </c>
      <c r="N84" s="325" t="s">
        <v>383</v>
      </c>
      <c r="O84" s="325" t="s">
        <v>383</v>
      </c>
      <c r="P84" s="325" t="s">
        <v>383</v>
      </c>
      <c r="Q84" s="325" t="s">
        <v>383</v>
      </c>
      <c r="R84" s="325" t="s">
        <v>383</v>
      </c>
      <c r="S84" s="325" t="s">
        <v>383</v>
      </c>
      <c r="T84" s="325" t="s">
        <v>383</v>
      </c>
      <c r="U84" s="325" t="s">
        <v>383</v>
      </c>
      <c r="V84" s="325" t="s">
        <v>383</v>
      </c>
      <c r="W84" s="325" t="s">
        <v>383</v>
      </c>
      <c r="X84" s="325" t="s">
        <v>383</v>
      </c>
      <c r="Y84" s="325" t="s">
        <v>383</v>
      </c>
      <c r="Z84" s="325" t="s">
        <v>383</v>
      </c>
      <c r="AA84" s="325" t="s">
        <v>383</v>
      </c>
      <c r="AB84" s="325" t="s">
        <v>383</v>
      </c>
      <c r="AC84" s="325" t="s">
        <v>383</v>
      </c>
      <c r="AD84" s="325" t="s">
        <v>383</v>
      </c>
      <c r="AE84" s="325" t="s">
        <v>383</v>
      </c>
      <c r="AF84" s="325" t="s">
        <v>383</v>
      </c>
      <c r="AG84" s="325" t="s">
        <v>383</v>
      </c>
      <c r="AH84" s="325" t="s">
        <v>383</v>
      </c>
      <c r="AI84" s="325" t="s">
        <v>383</v>
      </c>
      <c r="AJ84" s="325" t="s">
        <v>383</v>
      </c>
      <c r="AK84" s="325" t="s">
        <v>383</v>
      </c>
      <c r="AL84" s="325" t="s">
        <v>383</v>
      </c>
      <c r="AM84" s="88">
        <f t="shared" si="8"/>
        <v>0</v>
      </c>
      <c r="AN84" s="89">
        <f t="shared" si="20"/>
        <v>30</v>
      </c>
    </row>
    <row r="85" spans="2:40" x14ac:dyDescent="0.2">
      <c r="B85" s="13">
        <v>71</v>
      </c>
      <c r="C85" s="345"/>
      <c r="D85" s="362"/>
      <c r="E85" s="345"/>
      <c r="F85" s="27" t="s">
        <v>203</v>
      </c>
      <c r="G85" s="11" t="s">
        <v>204</v>
      </c>
      <c r="H85" s="22" t="s">
        <v>30</v>
      </c>
      <c r="I85" s="325" t="s">
        <v>383</v>
      </c>
      <c r="J85" s="325" t="s">
        <v>383</v>
      </c>
      <c r="K85" s="325" t="s">
        <v>383</v>
      </c>
      <c r="L85" s="325" t="s">
        <v>383</v>
      </c>
      <c r="M85" s="325" t="s">
        <v>383</v>
      </c>
      <c r="N85" s="325" t="s">
        <v>383</v>
      </c>
      <c r="O85" s="325" t="s">
        <v>383</v>
      </c>
      <c r="P85" s="325" t="s">
        <v>383</v>
      </c>
      <c r="Q85" s="325" t="s">
        <v>383</v>
      </c>
      <c r="R85" s="325" t="s">
        <v>383</v>
      </c>
      <c r="S85" s="325" t="s">
        <v>383</v>
      </c>
      <c r="T85" s="325" t="s">
        <v>383</v>
      </c>
      <c r="U85" s="325" t="s">
        <v>383</v>
      </c>
      <c r="V85" s="325" t="s">
        <v>383</v>
      </c>
      <c r="W85" s="325" t="s">
        <v>383</v>
      </c>
      <c r="X85" s="325" t="s">
        <v>383</v>
      </c>
      <c r="Y85" s="325" t="s">
        <v>383</v>
      </c>
      <c r="Z85" s="325" t="s">
        <v>383</v>
      </c>
      <c r="AA85" s="325" t="s">
        <v>383</v>
      </c>
      <c r="AB85" s="325" t="s">
        <v>383</v>
      </c>
      <c r="AC85" s="325" t="s">
        <v>383</v>
      </c>
      <c r="AD85" s="325" t="s">
        <v>383</v>
      </c>
      <c r="AE85" s="325" t="s">
        <v>383</v>
      </c>
      <c r="AF85" s="325" t="s">
        <v>383</v>
      </c>
      <c r="AG85" s="325" t="s">
        <v>383</v>
      </c>
      <c r="AH85" s="325" t="s">
        <v>383</v>
      </c>
      <c r="AI85" s="325" t="s">
        <v>383</v>
      </c>
      <c r="AJ85" s="325" t="s">
        <v>383</v>
      </c>
      <c r="AK85" s="325" t="s">
        <v>383</v>
      </c>
      <c r="AL85" s="325" t="s">
        <v>383</v>
      </c>
      <c r="AM85" s="88">
        <f t="shared" si="8"/>
        <v>0</v>
      </c>
      <c r="AN85" s="89">
        <f t="shared" si="20"/>
        <v>30</v>
      </c>
    </row>
    <row r="86" spans="2:40" x14ac:dyDescent="0.2">
      <c r="B86" s="13">
        <v>72</v>
      </c>
      <c r="C86" s="345"/>
      <c r="D86" s="362"/>
      <c r="E86" s="345"/>
      <c r="F86" s="27" t="s">
        <v>206</v>
      </c>
      <c r="G86" s="11" t="s">
        <v>207</v>
      </c>
      <c r="H86" s="22" t="s">
        <v>30</v>
      </c>
      <c r="I86" s="325" t="s">
        <v>383</v>
      </c>
      <c r="J86" s="325" t="s">
        <v>383</v>
      </c>
      <c r="K86" s="325" t="s">
        <v>383</v>
      </c>
      <c r="L86" s="325" t="s">
        <v>383</v>
      </c>
      <c r="M86" s="325" t="s">
        <v>383</v>
      </c>
      <c r="N86" s="325" t="s">
        <v>383</v>
      </c>
      <c r="O86" s="325" t="s">
        <v>383</v>
      </c>
      <c r="P86" s="325" t="s">
        <v>383</v>
      </c>
      <c r="Q86" s="325" t="s">
        <v>383</v>
      </c>
      <c r="R86" s="325" t="s">
        <v>383</v>
      </c>
      <c r="S86" s="325" t="s">
        <v>383</v>
      </c>
      <c r="T86" s="325" t="s">
        <v>383</v>
      </c>
      <c r="U86" s="325" t="s">
        <v>383</v>
      </c>
      <c r="V86" s="325" t="s">
        <v>383</v>
      </c>
      <c r="W86" s="325" t="s">
        <v>383</v>
      </c>
      <c r="X86" s="325" t="s">
        <v>383</v>
      </c>
      <c r="Y86" s="325" t="s">
        <v>383</v>
      </c>
      <c r="Z86" s="325" t="s">
        <v>383</v>
      </c>
      <c r="AA86" s="325" t="s">
        <v>383</v>
      </c>
      <c r="AB86" s="325" t="s">
        <v>383</v>
      </c>
      <c r="AC86" s="325" t="s">
        <v>383</v>
      </c>
      <c r="AD86" s="325" t="s">
        <v>383</v>
      </c>
      <c r="AE86" s="325" t="s">
        <v>383</v>
      </c>
      <c r="AF86" s="325" t="s">
        <v>383</v>
      </c>
      <c r="AG86" s="325" t="s">
        <v>383</v>
      </c>
      <c r="AH86" s="325" t="s">
        <v>383</v>
      </c>
      <c r="AI86" s="325" t="s">
        <v>383</v>
      </c>
      <c r="AJ86" s="325" t="s">
        <v>383</v>
      </c>
      <c r="AK86" s="325" t="s">
        <v>383</v>
      </c>
      <c r="AL86" s="325" t="s">
        <v>383</v>
      </c>
      <c r="AM86" s="88">
        <f t="shared" si="8"/>
        <v>0</v>
      </c>
      <c r="AN86" s="89">
        <f t="shared" si="20"/>
        <v>30</v>
      </c>
    </row>
    <row r="87" spans="2:40" x14ac:dyDescent="0.2">
      <c r="B87" s="13">
        <v>73</v>
      </c>
      <c r="C87" s="345"/>
      <c r="D87" s="362"/>
      <c r="E87" s="345"/>
      <c r="F87" s="27" t="s">
        <v>209</v>
      </c>
      <c r="G87" s="11" t="s">
        <v>210</v>
      </c>
      <c r="H87" s="22" t="s">
        <v>30</v>
      </c>
      <c r="I87" s="325" t="s">
        <v>383</v>
      </c>
      <c r="J87" s="325" t="s">
        <v>383</v>
      </c>
      <c r="K87" s="325" t="s">
        <v>383</v>
      </c>
      <c r="L87" s="325" t="s">
        <v>383</v>
      </c>
      <c r="M87" s="325" t="s">
        <v>383</v>
      </c>
      <c r="N87" s="325" t="s">
        <v>383</v>
      </c>
      <c r="O87" s="325" t="s">
        <v>383</v>
      </c>
      <c r="P87" s="325" t="s">
        <v>383</v>
      </c>
      <c r="Q87" s="325" t="s">
        <v>383</v>
      </c>
      <c r="R87" s="325" t="s">
        <v>383</v>
      </c>
      <c r="S87" s="325" t="s">
        <v>383</v>
      </c>
      <c r="T87" s="325" t="s">
        <v>383</v>
      </c>
      <c r="U87" s="325" t="s">
        <v>383</v>
      </c>
      <c r="V87" s="325" t="s">
        <v>383</v>
      </c>
      <c r="W87" s="325" t="s">
        <v>383</v>
      </c>
      <c r="X87" s="325" t="s">
        <v>383</v>
      </c>
      <c r="Y87" s="325" t="s">
        <v>383</v>
      </c>
      <c r="Z87" s="325" t="s">
        <v>383</v>
      </c>
      <c r="AA87" s="325" t="s">
        <v>383</v>
      </c>
      <c r="AB87" s="325" t="s">
        <v>383</v>
      </c>
      <c r="AC87" s="325" t="s">
        <v>383</v>
      </c>
      <c r="AD87" s="325" t="s">
        <v>383</v>
      </c>
      <c r="AE87" s="325" t="s">
        <v>383</v>
      </c>
      <c r="AF87" s="325" t="s">
        <v>383</v>
      </c>
      <c r="AG87" s="325" t="s">
        <v>383</v>
      </c>
      <c r="AH87" s="325" t="s">
        <v>383</v>
      </c>
      <c r="AI87" s="325" t="s">
        <v>383</v>
      </c>
      <c r="AJ87" s="325" t="s">
        <v>383</v>
      </c>
      <c r="AK87" s="325" t="s">
        <v>383</v>
      </c>
      <c r="AL87" s="325" t="s">
        <v>383</v>
      </c>
      <c r="AM87" s="88">
        <f t="shared" si="8"/>
        <v>0</v>
      </c>
      <c r="AN87" s="89">
        <f t="shared" si="20"/>
        <v>30</v>
      </c>
    </row>
    <row r="88" spans="2:40" x14ac:dyDescent="0.2">
      <c r="B88" s="13">
        <v>74</v>
      </c>
      <c r="C88" s="345"/>
      <c r="D88" s="362"/>
      <c r="E88" s="345"/>
      <c r="F88" s="27" t="s">
        <v>212</v>
      </c>
      <c r="G88" s="11" t="s">
        <v>213</v>
      </c>
      <c r="H88" s="22" t="s">
        <v>30</v>
      </c>
      <c r="I88" s="325" t="s">
        <v>383</v>
      </c>
      <c r="J88" s="325" t="s">
        <v>383</v>
      </c>
      <c r="K88" s="325" t="s">
        <v>383</v>
      </c>
      <c r="L88" s="325" t="s">
        <v>383</v>
      </c>
      <c r="M88" s="325" t="s">
        <v>383</v>
      </c>
      <c r="N88" s="325" t="s">
        <v>383</v>
      </c>
      <c r="O88" s="325" t="s">
        <v>383</v>
      </c>
      <c r="P88" s="325" t="s">
        <v>383</v>
      </c>
      <c r="Q88" s="325" t="s">
        <v>383</v>
      </c>
      <c r="R88" s="325" t="s">
        <v>383</v>
      </c>
      <c r="S88" s="325" t="s">
        <v>383</v>
      </c>
      <c r="T88" s="325" t="s">
        <v>383</v>
      </c>
      <c r="U88" s="325" t="s">
        <v>383</v>
      </c>
      <c r="V88" s="325" t="s">
        <v>383</v>
      </c>
      <c r="W88" s="325" t="s">
        <v>383</v>
      </c>
      <c r="X88" s="325" t="s">
        <v>383</v>
      </c>
      <c r="Y88" s="325" t="s">
        <v>383</v>
      </c>
      <c r="Z88" s="325" t="s">
        <v>383</v>
      </c>
      <c r="AA88" s="325" t="s">
        <v>383</v>
      </c>
      <c r="AB88" s="325" t="s">
        <v>383</v>
      </c>
      <c r="AC88" s="325" t="s">
        <v>383</v>
      </c>
      <c r="AD88" s="325" t="s">
        <v>383</v>
      </c>
      <c r="AE88" s="325" t="s">
        <v>383</v>
      </c>
      <c r="AF88" s="325" t="s">
        <v>383</v>
      </c>
      <c r="AG88" s="325" t="s">
        <v>383</v>
      </c>
      <c r="AH88" s="325" t="s">
        <v>383</v>
      </c>
      <c r="AI88" s="325" t="s">
        <v>383</v>
      </c>
      <c r="AJ88" s="325" t="s">
        <v>383</v>
      </c>
      <c r="AK88" s="325" t="s">
        <v>383</v>
      </c>
      <c r="AL88" s="325" t="s">
        <v>383</v>
      </c>
      <c r="AM88" s="88">
        <f t="shared" si="8"/>
        <v>0</v>
      </c>
      <c r="AN88" s="89">
        <f t="shared" si="20"/>
        <v>30</v>
      </c>
    </row>
    <row r="89" spans="2:40" x14ac:dyDescent="0.2">
      <c r="B89" s="13">
        <v>75</v>
      </c>
      <c r="C89" s="345"/>
      <c r="D89" s="362"/>
      <c r="E89" s="345"/>
      <c r="F89" s="27" t="s">
        <v>215</v>
      </c>
      <c r="G89" s="11" t="s">
        <v>202</v>
      </c>
      <c r="H89" s="22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55"/>
      <c r="AG89" s="55"/>
      <c r="AH89" s="55"/>
      <c r="AI89" s="55"/>
      <c r="AJ89" s="55"/>
      <c r="AK89" s="55"/>
      <c r="AL89" s="55"/>
      <c r="AM89" s="88">
        <f t="shared" si="8"/>
        <v>1</v>
      </c>
      <c r="AN89" s="89">
        <f t="shared" si="20"/>
        <v>0</v>
      </c>
    </row>
    <row r="90" spans="2:40" x14ac:dyDescent="0.2">
      <c r="B90" s="13">
        <v>76</v>
      </c>
      <c r="C90" s="345"/>
      <c r="D90" s="362"/>
      <c r="E90" s="345"/>
      <c r="F90" s="27" t="s">
        <v>216</v>
      </c>
      <c r="G90" s="11" t="s">
        <v>186</v>
      </c>
      <c r="H90" s="22" t="s">
        <v>61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55"/>
      <c r="AG90" s="55"/>
      <c r="AH90" s="55"/>
      <c r="AI90" s="55"/>
      <c r="AJ90" s="55"/>
      <c r="AK90" s="55"/>
      <c r="AL90" s="55"/>
      <c r="AM90" s="88">
        <f t="shared" ref="AM90:AM92" si="21">IF(COUNTA(I90:AL90)=0,1,1-COUNTIF(I90:AL90,"☓")/30)</f>
        <v>1</v>
      </c>
      <c r="AN90" s="89">
        <f t="shared" si="20"/>
        <v>0</v>
      </c>
    </row>
    <row r="91" spans="2:40" x14ac:dyDescent="0.2">
      <c r="B91" s="13">
        <v>77</v>
      </c>
      <c r="C91" s="345"/>
      <c r="D91" s="362"/>
      <c r="E91" s="345"/>
      <c r="F91" s="27" t="s">
        <v>219</v>
      </c>
      <c r="G91" s="11" t="s">
        <v>186</v>
      </c>
      <c r="H91" s="22" t="s">
        <v>61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5"/>
      <c r="AE91" s="65"/>
      <c r="AF91" s="55"/>
      <c r="AG91" s="55"/>
      <c r="AH91" s="55"/>
      <c r="AI91" s="55"/>
      <c r="AJ91" s="55"/>
      <c r="AK91" s="55"/>
      <c r="AL91" s="55"/>
      <c r="AM91" s="88">
        <f t="shared" si="21"/>
        <v>1</v>
      </c>
      <c r="AN91" s="89">
        <f t="shared" si="20"/>
        <v>0</v>
      </c>
    </row>
    <row r="92" spans="2:40" ht="13.8" thickBot="1" x14ac:dyDescent="0.25">
      <c r="B92" s="13">
        <v>78</v>
      </c>
      <c r="C92" s="345"/>
      <c r="D92" s="362"/>
      <c r="E92" s="345"/>
      <c r="F92" s="28" t="s">
        <v>220</v>
      </c>
      <c r="G92" s="15" t="s">
        <v>186</v>
      </c>
      <c r="H92" s="16" t="s">
        <v>61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55"/>
      <c r="AG92" s="55"/>
      <c r="AH92" s="55"/>
      <c r="AI92" s="55"/>
      <c r="AJ92" s="55"/>
      <c r="AK92" s="55"/>
      <c r="AL92" s="55"/>
      <c r="AM92" s="88">
        <f t="shared" si="21"/>
        <v>1</v>
      </c>
      <c r="AN92" s="89">
        <f t="shared" si="20"/>
        <v>0</v>
      </c>
    </row>
    <row r="93" spans="2:40" ht="13.8" thickBot="1" x14ac:dyDescent="0.25">
      <c r="B93" s="52"/>
      <c r="C93" s="345"/>
      <c r="D93" s="363"/>
      <c r="E93" s="346"/>
      <c r="F93" s="42" t="s">
        <v>337</v>
      </c>
      <c r="G93" s="43"/>
      <c r="H93" s="43"/>
      <c r="I93" s="56">
        <f>1-(COUNTIF(I77:I92,"☓"))/16</f>
        <v>0.5625</v>
      </c>
      <c r="J93" s="59">
        <f t="shared" ref="J93:AL93" si="22">1-(COUNTIF(J77:J92,"☓"))/16</f>
        <v>0.5625</v>
      </c>
      <c r="K93" s="59">
        <f t="shared" si="22"/>
        <v>0.5625</v>
      </c>
      <c r="L93" s="59">
        <f t="shared" si="22"/>
        <v>0.5625</v>
      </c>
      <c r="M93" s="59">
        <f t="shared" si="22"/>
        <v>0.5625</v>
      </c>
      <c r="N93" s="59">
        <f t="shared" si="22"/>
        <v>0.5625</v>
      </c>
      <c r="O93" s="59">
        <f t="shared" si="22"/>
        <v>0.5625</v>
      </c>
      <c r="P93" s="59">
        <f t="shared" si="22"/>
        <v>0.5625</v>
      </c>
      <c r="Q93" s="59">
        <f t="shared" si="22"/>
        <v>0.5625</v>
      </c>
      <c r="R93" s="59">
        <f t="shared" si="22"/>
        <v>0.5625</v>
      </c>
      <c r="S93" s="59">
        <f t="shared" si="22"/>
        <v>0.5625</v>
      </c>
      <c r="T93" s="59">
        <f t="shared" si="22"/>
        <v>0.5625</v>
      </c>
      <c r="U93" s="59">
        <f t="shared" si="22"/>
        <v>0.5625</v>
      </c>
      <c r="V93" s="59">
        <f t="shared" si="22"/>
        <v>0.5625</v>
      </c>
      <c r="W93" s="59">
        <f t="shared" si="22"/>
        <v>0.5625</v>
      </c>
      <c r="X93" s="59">
        <f t="shared" si="22"/>
        <v>0.5625</v>
      </c>
      <c r="Y93" s="59">
        <f t="shared" si="22"/>
        <v>0.5625</v>
      </c>
      <c r="Z93" s="59">
        <f t="shared" si="22"/>
        <v>0.5625</v>
      </c>
      <c r="AA93" s="59">
        <f t="shared" si="22"/>
        <v>0.5625</v>
      </c>
      <c r="AB93" s="59">
        <f t="shared" si="22"/>
        <v>0.5625</v>
      </c>
      <c r="AC93" s="59">
        <f t="shared" si="22"/>
        <v>0.5625</v>
      </c>
      <c r="AD93" s="59">
        <f t="shared" si="22"/>
        <v>0.5625</v>
      </c>
      <c r="AE93" s="59">
        <f t="shared" si="22"/>
        <v>0.5625</v>
      </c>
      <c r="AF93" s="59">
        <f t="shared" si="22"/>
        <v>0.5625</v>
      </c>
      <c r="AG93" s="59">
        <f t="shared" si="22"/>
        <v>0.5625</v>
      </c>
      <c r="AH93" s="59">
        <f t="shared" si="22"/>
        <v>0.5625</v>
      </c>
      <c r="AI93" s="59">
        <f t="shared" si="22"/>
        <v>0.5625</v>
      </c>
      <c r="AJ93" s="59">
        <f t="shared" si="22"/>
        <v>0.5625</v>
      </c>
      <c r="AK93" s="59">
        <f t="shared" si="22"/>
        <v>0.5625</v>
      </c>
      <c r="AL93" s="59">
        <f t="shared" si="22"/>
        <v>0.5625</v>
      </c>
      <c r="AM93" s="97">
        <f>IF(AN93=0,"100%",AVERAGE(AM77:AM92))</f>
        <v>0.5625</v>
      </c>
      <c r="AN93" s="93">
        <f>SUM(AN77:AN92)</f>
        <v>210</v>
      </c>
    </row>
    <row r="94" spans="2:40" x14ac:dyDescent="0.2">
      <c r="B94" s="13">
        <v>79</v>
      </c>
      <c r="C94" s="345"/>
      <c r="D94" s="361" t="s">
        <v>221</v>
      </c>
      <c r="E94" s="344"/>
      <c r="F94" s="7" t="s">
        <v>222</v>
      </c>
      <c r="G94" s="31" t="s">
        <v>223</v>
      </c>
      <c r="H94" s="30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55"/>
      <c r="Y94" s="55"/>
      <c r="Z94" s="55"/>
      <c r="AA94" s="55"/>
      <c r="AB94" s="55"/>
      <c r="AC94" s="82"/>
      <c r="AD94" s="55"/>
      <c r="AE94" s="55"/>
      <c r="AF94" s="55"/>
      <c r="AG94" s="55"/>
      <c r="AH94" s="55"/>
      <c r="AI94" s="55"/>
      <c r="AJ94" s="55"/>
      <c r="AK94" s="55"/>
      <c r="AL94" s="55"/>
      <c r="AM94" s="88">
        <f t="shared" ref="AM94:AM114" si="23">IF(COUNTA(I94:AL94)=0,1,1-COUNTIF(I94:AL94,"☓")/30)</f>
        <v>1</v>
      </c>
      <c r="AN94" s="89">
        <f t="shared" ref="AN94:AN114" si="24">COUNTA(I94:AL94)</f>
        <v>0</v>
      </c>
    </row>
    <row r="95" spans="2:40" x14ac:dyDescent="0.2">
      <c r="B95" s="13">
        <v>80</v>
      </c>
      <c r="C95" s="345"/>
      <c r="D95" s="362"/>
      <c r="E95" s="345"/>
      <c r="F95" s="10" t="s">
        <v>224</v>
      </c>
      <c r="G95" s="23" t="s">
        <v>225</v>
      </c>
      <c r="H95" s="1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55"/>
      <c r="Y95" s="55"/>
      <c r="Z95" s="55"/>
      <c r="AA95" s="55"/>
      <c r="AB95" s="55"/>
      <c r="AC95" s="82"/>
      <c r="AD95" s="55"/>
      <c r="AE95" s="55"/>
      <c r="AF95" s="55"/>
      <c r="AG95" s="55"/>
      <c r="AH95" s="55"/>
      <c r="AI95" s="55"/>
      <c r="AJ95" s="55"/>
      <c r="AK95" s="55"/>
      <c r="AL95" s="55"/>
      <c r="AM95" s="88">
        <f t="shared" si="23"/>
        <v>1</v>
      </c>
      <c r="AN95" s="89">
        <f t="shared" si="24"/>
        <v>0</v>
      </c>
    </row>
    <row r="96" spans="2:40" x14ac:dyDescent="0.2">
      <c r="B96" s="13">
        <v>81</v>
      </c>
      <c r="C96" s="345"/>
      <c r="D96" s="362"/>
      <c r="E96" s="345"/>
      <c r="F96" s="10" t="s">
        <v>227</v>
      </c>
      <c r="G96" s="23" t="s">
        <v>228</v>
      </c>
      <c r="H96" s="1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55"/>
      <c r="Y96" s="55"/>
      <c r="Z96" s="55"/>
      <c r="AA96" s="55"/>
      <c r="AB96" s="55"/>
      <c r="AC96" s="82"/>
      <c r="AD96" s="55"/>
      <c r="AE96" s="55"/>
      <c r="AF96" s="55"/>
      <c r="AG96" s="55"/>
      <c r="AH96" s="55"/>
      <c r="AI96" s="55"/>
      <c r="AJ96" s="55"/>
      <c r="AK96" s="55"/>
      <c r="AL96" s="55"/>
      <c r="AM96" s="88">
        <f t="shared" si="23"/>
        <v>1</v>
      </c>
      <c r="AN96" s="89">
        <f t="shared" si="24"/>
        <v>0</v>
      </c>
    </row>
    <row r="97" spans="2:40" x14ac:dyDescent="0.2">
      <c r="B97" s="13">
        <v>82</v>
      </c>
      <c r="C97" s="345"/>
      <c r="D97" s="362"/>
      <c r="E97" s="345"/>
      <c r="F97" s="10" t="s">
        <v>230</v>
      </c>
      <c r="G97" s="23" t="s">
        <v>231</v>
      </c>
      <c r="H97" s="1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55"/>
      <c r="Y97" s="55"/>
      <c r="Z97" s="55"/>
      <c r="AA97" s="55"/>
      <c r="AB97" s="55"/>
      <c r="AC97" s="82"/>
      <c r="AD97" s="55"/>
      <c r="AE97" s="55"/>
      <c r="AF97" s="55"/>
      <c r="AG97" s="55"/>
      <c r="AH97" s="55"/>
      <c r="AI97" s="55"/>
      <c r="AJ97" s="55"/>
      <c r="AK97" s="55"/>
      <c r="AL97" s="55"/>
      <c r="AM97" s="88">
        <f t="shared" si="23"/>
        <v>1</v>
      </c>
      <c r="AN97" s="89">
        <f t="shared" si="24"/>
        <v>0</v>
      </c>
    </row>
    <row r="98" spans="2:40" x14ac:dyDescent="0.2">
      <c r="B98" s="13">
        <v>83</v>
      </c>
      <c r="C98" s="345"/>
      <c r="D98" s="362"/>
      <c r="E98" s="345"/>
      <c r="F98" s="10" t="s">
        <v>233</v>
      </c>
      <c r="G98" s="23" t="s">
        <v>228</v>
      </c>
      <c r="H98" s="1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55"/>
      <c r="Y98" s="55"/>
      <c r="Z98" s="55"/>
      <c r="AA98" s="55"/>
      <c r="AB98" s="55"/>
      <c r="AC98" s="82"/>
      <c r="AD98" s="55"/>
      <c r="AE98" s="55"/>
      <c r="AF98" s="55"/>
      <c r="AG98" s="55"/>
      <c r="AH98" s="55"/>
      <c r="AI98" s="55"/>
      <c r="AJ98" s="55"/>
      <c r="AK98" s="55"/>
      <c r="AL98" s="55"/>
      <c r="AM98" s="88">
        <f t="shared" si="23"/>
        <v>1</v>
      </c>
      <c r="AN98" s="89">
        <f t="shared" si="24"/>
        <v>0</v>
      </c>
    </row>
    <row r="99" spans="2:40" x14ac:dyDescent="0.2">
      <c r="B99" s="13">
        <v>84</v>
      </c>
      <c r="C99" s="345"/>
      <c r="D99" s="362"/>
      <c r="E99" s="345"/>
      <c r="F99" s="10" t="s">
        <v>234</v>
      </c>
      <c r="G99" s="23" t="s">
        <v>235</v>
      </c>
      <c r="H99" s="1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55"/>
      <c r="Y99" s="55"/>
      <c r="Z99" s="55"/>
      <c r="AA99" s="55"/>
      <c r="AB99" s="55"/>
      <c r="AC99" s="82"/>
      <c r="AD99" s="55"/>
      <c r="AE99" s="55"/>
      <c r="AF99" s="55"/>
      <c r="AG99" s="55"/>
      <c r="AH99" s="55"/>
      <c r="AI99" s="55"/>
      <c r="AJ99" s="55"/>
      <c r="AK99" s="55"/>
      <c r="AL99" s="55"/>
      <c r="AM99" s="88">
        <f t="shared" si="23"/>
        <v>1</v>
      </c>
      <c r="AN99" s="89">
        <f t="shared" si="24"/>
        <v>0</v>
      </c>
    </row>
    <row r="100" spans="2:40" x14ac:dyDescent="0.2">
      <c r="B100" s="13">
        <v>85</v>
      </c>
      <c r="C100" s="345"/>
      <c r="D100" s="362"/>
      <c r="E100" s="345"/>
      <c r="F100" s="10" t="s">
        <v>236</v>
      </c>
      <c r="G100" s="23" t="s">
        <v>237</v>
      </c>
      <c r="H100" s="1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55"/>
      <c r="Y100" s="55"/>
      <c r="Z100" s="55"/>
      <c r="AA100" s="55"/>
      <c r="AB100" s="55"/>
      <c r="AC100" s="82"/>
      <c r="AD100" s="55"/>
      <c r="AE100" s="55"/>
      <c r="AF100" s="55"/>
      <c r="AG100" s="55"/>
      <c r="AH100" s="55"/>
      <c r="AI100" s="55"/>
      <c r="AJ100" s="55"/>
      <c r="AK100" s="55"/>
      <c r="AL100" s="55"/>
      <c r="AM100" s="88">
        <f t="shared" si="23"/>
        <v>1</v>
      </c>
      <c r="AN100" s="89">
        <f t="shared" si="24"/>
        <v>0</v>
      </c>
    </row>
    <row r="101" spans="2:40" x14ac:dyDescent="0.2">
      <c r="B101" s="13">
        <v>86</v>
      </c>
      <c r="C101" s="345"/>
      <c r="D101" s="362"/>
      <c r="E101" s="345"/>
      <c r="F101" s="17" t="s">
        <v>238</v>
      </c>
      <c r="G101" s="23" t="s">
        <v>239</v>
      </c>
      <c r="H101" s="1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55"/>
      <c r="Y101" s="55"/>
      <c r="Z101" s="55"/>
      <c r="AA101" s="55"/>
      <c r="AB101" s="55"/>
      <c r="AC101" s="82"/>
      <c r="AD101" s="55"/>
      <c r="AE101" s="55"/>
      <c r="AF101" s="55"/>
      <c r="AG101" s="55"/>
      <c r="AH101" s="55"/>
      <c r="AI101" s="55"/>
      <c r="AJ101" s="55"/>
      <c r="AK101" s="55"/>
      <c r="AL101" s="55"/>
      <c r="AM101" s="88">
        <f t="shared" si="23"/>
        <v>1</v>
      </c>
      <c r="AN101" s="89">
        <f t="shared" si="24"/>
        <v>0</v>
      </c>
    </row>
    <row r="102" spans="2:40" x14ac:dyDescent="0.2">
      <c r="B102" s="13">
        <v>87</v>
      </c>
      <c r="C102" s="345"/>
      <c r="D102" s="362"/>
      <c r="E102" s="345"/>
      <c r="F102" s="10" t="s">
        <v>240</v>
      </c>
      <c r="G102" s="23" t="s">
        <v>241</v>
      </c>
      <c r="H102" s="1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55"/>
      <c r="Y102" s="55"/>
      <c r="Z102" s="55"/>
      <c r="AA102" s="55"/>
      <c r="AB102" s="55"/>
      <c r="AC102" s="82"/>
      <c r="AD102" s="55"/>
      <c r="AE102" s="55"/>
      <c r="AF102" s="55"/>
      <c r="AG102" s="55"/>
      <c r="AH102" s="55"/>
      <c r="AI102" s="55"/>
      <c r="AJ102" s="55"/>
      <c r="AK102" s="55"/>
      <c r="AL102" s="55"/>
      <c r="AM102" s="88">
        <f t="shared" si="23"/>
        <v>1</v>
      </c>
      <c r="AN102" s="89">
        <f t="shared" si="24"/>
        <v>0</v>
      </c>
    </row>
    <row r="103" spans="2:40" x14ac:dyDescent="0.2">
      <c r="B103" s="13">
        <v>88</v>
      </c>
      <c r="C103" s="345"/>
      <c r="D103" s="362"/>
      <c r="E103" s="345"/>
      <c r="F103" s="10" t="s">
        <v>242</v>
      </c>
      <c r="G103" s="23" t="s">
        <v>243</v>
      </c>
      <c r="H103" s="1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55"/>
      <c r="Y103" s="55"/>
      <c r="Z103" s="55"/>
      <c r="AA103" s="55"/>
      <c r="AB103" s="55"/>
      <c r="AC103" s="82"/>
      <c r="AD103" s="55"/>
      <c r="AE103" s="55"/>
      <c r="AF103" s="55"/>
      <c r="AG103" s="55"/>
      <c r="AH103" s="55"/>
      <c r="AI103" s="55"/>
      <c r="AJ103" s="55"/>
      <c r="AK103" s="55"/>
      <c r="AL103" s="55"/>
      <c r="AM103" s="88">
        <f t="shared" si="23"/>
        <v>1</v>
      </c>
      <c r="AN103" s="89">
        <f t="shared" si="24"/>
        <v>0</v>
      </c>
    </row>
    <row r="104" spans="2:40" x14ac:dyDescent="0.2">
      <c r="B104" s="13">
        <v>89</v>
      </c>
      <c r="C104" s="345"/>
      <c r="D104" s="362"/>
      <c r="E104" s="345"/>
      <c r="F104" s="17" t="s">
        <v>244</v>
      </c>
      <c r="G104" s="23" t="s">
        <v>245</v>
      </c>
      <c r="H104" s="1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55"/>
      <c r="Y104" s="55"/>
      <c r="Z104" s="55"/>
      <c r="AA104" s="55"/>
      <c r="AB104" s="55"/>
      <c r="AC104" s="82"/>
      <c r="AD104" s="55"/>
      <c r="AE104" s="55"/>
      <c r="AF104" s="55"/>
      <c r="AG104" s="55"/>
      <c r="AH104" s="55"/>
      <c r="AI104" s="55"/>
      <c r="AJ104" s="55"/>
      <c r="AK104" s="55"/>
      <c r="AL104" s="55"/>
      <c r="AM104" s="88">
        <f t="shared" si="23"/>
        <v>1</v>
      </c>
      <c r="AN104" s="89">
        <f t="shared" si="24"/>
        <v>0</v>
      </c>
    </row>
    <row r="105" spans="2:40" x14ac:dyDescent="0.2">
      <c r="B105" s="13">
        <v>90</v>
      </c>
      <c r="C105" s="345"/>
      <c r="D105" s="362"/>
      <c r="E105" s="345"/>
      <c r="F105" s="10" t="s">
        <v>246</v>
      </c>
      <c r="G105" s="23" t="s">
        <v>241</v>
      </c>
      <c r="H105" s="1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55"/>
      <c r="Y105" s="55"/>
      <c r="Z105" s="55"/>
      <c r="AA105" s="55"/>
      <c r="AB105" s="55"/>
      <c r="AC105" s="82"/>
      <c r="AD105" s="55"/>
      <c r="AE105" s="55"/>
      <c r="AF105" s="55"/>
      <c r="AG105" s="55"/>
      <c r="AH105" s="55"/>
      <c r="AI105" s="55"/>
      <c r="AJ105" s="55"/>
      <c r="AK105" s="55"/>
      <c r="AL105" s="55"/>
      <c r="AM105" s="88">
        <f t="shared" si="23"/>
        <v>1</v>
      </c>
      <c r="AN105" s="89">
        <f t="shared" si="24"/>
        <v>0</v>
      </c>
    </row>
    <row r="106" spans="2:40" x14ac:dyDescent="0.2">
      <c r="B106" s="13">
        <v>91</v>
      </c>
      <c r="C106" s="345"/>
      <c r="D106" s="362"/>
      <c r="E106" s="345"/>
      <c r="F106" s="10" t="s">
        <v>247</v>
      </c>
      <c r="G106" s="23" t="s">
        <v>248</v>
      </c>
      <c r="H106" s="1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55"/>
      <c r="Y106" s="55"/>
      <c r="Z106" s="55"/>
      <c r="AA106" s="55"/>
      <c r="AB106" s="55"/>
      <c r="AC106" s="82"/>
      <c r="AD106" s="55"/>
      <c r="AE106" s="55"/>
      <c r="AF106" s="55"/>
      <c r="AG106" s="55"/>
      <c r="AH106" s="55"/>
      <c r="AI106" s="55"/>
      <c r="AJ106" s="55"/>
      <c r="AK106" s="55"/>
      <c r="AL106" s="55"/>
      <c r="AM106" s="88">
        <f t="shared" si="23"/>
        <v>1</v>
      </c>
      <c r="AN106" s="89">
        <f t="shared" si="24"/>
        <v>0</v>
      </c>
    </row>
    <row r="107" spans="2:40" x14ac:dyDescent="0.2">
      <c r="B107" s="13">
        <v>92</v>
      </c>
      <c r="C107" s="345"/>
      <c r="D107" s="362"/>
      <c r="E107" s="345"/>
      <c r="F107" s="10" t="s">
        <v>249</v>
      </c>
      <c r="G107" s="23" t="s">
        <v>250</v>
      </c>
      <c r="H107" s="1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55"/>
      <c r="Y107" s="55"/>
      <c r="Z107" s="55"/>
      <c r="AA107" s="55"/>
      <c r="AB107" s="55"/>
      <c r="AC107" s="82"/>
      <c r="AD107" s="55"/>
      <c r="AE107" s="55"/>
      <c r="AF107" s="55"/>
      <c r="AG107" s="55"/>
      <c r="AH107" s="55"/>
      <c r="AI107" s="55"/>
      <c r="AJ107" s="55"/>
      <c r="AK107" s="55"/>
      <c r="AL107" s="55"/>
      <c r="AM107" s="88">
        <f t="shared" si="23"/>
        <v>1</v>
      </c>
      <c r="AN107" s="89">
        <f t="shared" si="24"/>
        <v>0</v>
      </c>
    </row>
    <row r="108" spans="2:40" x14ac:dyDescent="0.2">
      <c r="B108" s="13">
        <v>93</v>
      </c>
      <c r="C108" s="345"/>
      <c r="D108" s="362"/>
      <c r="E108" s="345"/>
      <c r="F108" s="10" t="s">
        <v>251</v>
      </c>
      <c r="G108" s="23" t="s">
        <v>252</v>
      </c>
      <c r="H108" s="1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55"/>
      <c r="Y108" s="55"/>
      <c r="Z108" s="55"/>
      <c r="AA108" s="55"/>
      <c r="AB108" s="55"/>
      <c r="AC108" s="82"/>
      <c r="AD108" s="55"/>
      <c r="AE108" s="55"/>
      <c r="AF108" s="55"/>
      <c r="AG108" s="55"/>
      <c r="AH108" s="55"/>
      <c r="AI108" s="55"/>
      <c r="AJ108" s="55"/>
      <c r="AK108" s="55"/>
      <c r="AL108" s="55"/>
      <c r="AM108" s="88">
        <f t="shared" si="23"/>
        <v>1</v>
      </c>
      <c r="AN108" s="89">
        <f t="shared" si="24"/>
        <v>0</v>
      </c>
    </row>
    <row r="109" spans="2:40" x14ac:dyDescent="0.2">
      <c r="B109" s="13">
        <v>94</v>
      </c>
      <c r="C109" s="345"/>
      <c r="D109" s="362"/>
      <c r="E109" s="345"/>
      <c r="F109" s="10" t="s">
        <v>253</v>
      </c>
      <c r="G109" s="23" t="s">
        <v>254</v>
      </c>
      <c r="H109" s="1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55"/>
      <c r="Y109" s="55"/>
      <c r="Z109" s="55"/>
      <c r="AA109" s="55"/>
      <c r="AB109" s="55"/>
      <c r="AC109" s="82"/>
      <c r="AD109" s="55"/>
      <c r="AE109" s="55"/>
      <c r="AF109" s="55"/>
      <c r="AG109" s="55"/>
      <c r="AH109" s="55"/>
      <c r="AI109" s="55"/>
      <c r="AJ109" s="55"/>
      <c r="AK109" s="55"/>
      <c r="AL109" s="55"/>
      <c r="AM109" s="88">
        <f t="shared" si="23"/>
        <v>1</v>
      </c>
      <c r="AN109" s="89">
        <f t="shared" si="24"/>
        <v>0</v>
      </c>
    </row>
    <row r="110" spans="2:40" x14ac:dyDescent="0.2">
      <c r="B110" s="13">
        <v>95</v>
      </c>
      <c r="C110" s="345"/>
      <c r="D110" s="362"/>
      <c r="E110" s="345"/>
      <c r="F110" s="10" t="s">
        <v>255</v>
      </c>
      <c r="G110" s="23" t="s">
        <v>256</v>
      </c>
      <c r="H110" s="1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55"/>
      <c r="Y110" s="55"/>
      <c r="Z110" s="55"/>
      <c r="AA110" s="55"/>
      <c r="AB110" s="55"/>
      <c r="AC110" s="82"/>
      <c r="AD110" s="55"/>
      <c r="AE110" s="55"/>
      <c r="AF110" s="55"/>
      <c r="AG110" s="55"/>
      <c r="AH110" s="55"/>
      <c r="AI110" s="55"/>
      <c r="AJ110" s="55"/>
      <c r="AK110" s="55"/>
      <c r="AL110" s="55"/>
      <c r="AM110" s="88">
        <f t="shared" si="23"/>
        <v>1</v>
      </c>
      <c r="AN110" s="89">
        <f t="shared" si="24"/>
        <v>0</v>
      </c>
    </row>
    <row r="111" spans="2:40" x14ac:dyDescent="0.2">
      <c r="B111" s="13">
        <v>96</v>
      </c>
      <c r="C111" s="345"/>
      <c r="D111" s="362"/>
      <c r="E111" s="345"/>
      <c r="F111" s="17" t="s">
        <v>257</v>
      </c>
      <c r="G111" s="23" t="s">
        <v>248</v>
      </c>
      <c r="H111" s="1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55"/>
      <c r="Y111" s="55"/>
      <c r="Z111" s="55"/>
      <c r="AA111" s="55"/>
      <c r="AB111" s="55"/>
      <c r="AC111" s="82"/>
      <c r="AD111" s="55"/>
      <c r="AE111" s="55"/>
      <c r="AF111" s="55"/>
      <c r="AG111" s="55"/>
      <c r="AH111" s="55"/>
      <c r="AI111" s="55"/>
      <c r="AJ111" s="55"/>
      <c r="AK111" s="55"/>
      <c r="AL111" s="55"/>
      <c r="AM111" s="88">
        <f t="shared" si="23"/>
        <v>1</v>
      </c>
      <c r="AN111" s="89">
        <f t="shared" si="24"/>
        <v>0</v>
      </c>
    </row>
    <row r="112" spans="2:40" x14ac:dyDescent="0.2">
      <c r="B112" s="13">
        <v>97</v>
      </c>
      <c r="C112" s="345"/>
      <c r="D112" s="362"/>
      <c r="E112" s="345"/>
      <c r="F112" s="17" t="s">
        <v>258</v>
      </c>
      <c r="G112" s="23" t="s">
        <v>259</v>
      </c>
      <c r="H112" s="1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55"/>
      <c r="Y112" s="55"/>
      <c r="Z112" s="55"/>
      <c r="AA112" s="55"/>
      <c r="AB112" s="55"/>
      <c r="AC112" s="82"/>
      <c r="AD112" s="55"/>
      <c r="AE112" s="55"/>
      <c r="AF112" s="55"/>
      <c r="AG112" s="55"/>
      <c r="AH112" s="55"/>
      <c r="AI112" s="55"/>
      <c r="AJ112" s="55"/>
      <c r="AK112" s="55"/>
      <c r="AL112" s="55"/>
      <c r="AM112" s="88">
        <f t="shared" si="23"/>
        <v>1</v>
      </c>
      <c r="AN112" s="89">
        <f t="shared" si="24"/>
        <v>0</v>
      </c>
    </row>
    <row r="113" spans="2:40" x14ac:dyDescent="0.2">
      <c r="B113" s="13">
        <v>98</v>
      </c>
      <c r="C113" s="345"/>
      <c r="D113" s="362"/>
      <c r="E113" s="345"/>
      <c r="F113" s="10" t="s">
        <v>260</v>
      </c>
      <c r="G113" s="23" t="s">
        <v>261</v>
      </c>
      <c r="H113" s="1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55"/>
      <c r="Y113" s="55"/>
      <c r="Z113" s="55"/>
      <c r="AA113" s="55"/>
      <c r="AB113" s="55"/>
      <c r="AC113" s="82"/>
      <c r="AD113" s="55"/>
      <c r="AE113" s="55"/>
      <c r="AF113" s="55"/>
      <c r="AG113" s="55"/>
      <c r="AH113" s="55"/>
      <c r="AI113" s="55"/>
      <c r="AJ113" s="55"/>
      <c r="AK113" s="55"/>
      <c r="AL113" s="55"/>
      <c r="AM113" s="88">
        <f t="shared" si="23"/>
        <v>1</v>
      </c>
      <c r="AN113" s="89">
        <f t="shared" si="24"/>
        <v>0</v>
      </c>
    </row>
    <row r="114" spans="2:40" ht="13.8" thickBot="1" x14ac:dyDescent="0.25">
      <c r="B114" s="13">
        <v>99</v>
      </c>
      <c r="C114" s="345"/>
      <c r="D114" s="362"/>
      <c r="E114" s="345"/>
      <c r="F114" s="33" t="s">
        <v>262</v>
      </c>
      <c r="G114" s="34" t="s">
        <v>263</v>
      </c>
      <c r="H114" s="1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55"/>
      <c r="Y114" s="55"/>
      <c r="Z114" s="55"/>
      <c r="AA114" s="55"/>
      <c r="AB114" s="55"/>
      <c r="AC114" s="82"/>
      <c r="AD114" s="55"/>
      <c r="AE114" s="55"/>
      <c r="AF114" s="55"/>
      <c r="AG114" s="55"/>
      <c r="AH114" s="55"/>
      <c r="AI114" s="55"/>
      <c r="AJ114" s="55"/>
      <c r="AK114" s="55"/>
      <c r="AL114" s="55"/>
      <c r="AM114" s="88">
        <f t="shared" si="23"/>
        <v>1</v>
      </c>
      <c r="AN114" s="89">
        <f t="shared" si="24"/>
        <v>0</v>
      </c>
    </row>
    <row r="115" spans="2:40" ht="13.8" thickBot="1" x14ac:dyDescent="0.25">
      <c r="B115" s="13"/>
      <c r="C115" s="345"/>
      <c r="D115" s="362"/>
      <c r="E115" s="345"/>
      <c r="F115" s="42" t="s">
        <v>337</v>
      </c>
      <c r="G115" s="43"/>
      <c r="H115" s="43"/>
      <c r="I115" s="56">
        <f>1-(COUNTIF(I94:I114,"☓"))/21</f>
        <v>1</v>
      </c>
      <c r="J115" s="59">
        <f t="shared" ref="J115:AL115" si="25">1-(COUNTIF(J94:J114,"☓"))/21</f>
        <v>1</v>
      </c>
      <c r="K115" s="59">
        <f t="shared" si="25"/>
        <v>1</v>
      </c>
      <c r="L115" s="59">
        <f t="shared" si="25"/>
        <v>1</v>
      </c>
      <c r="M115" s="59">
        <f t="shared" si="25"/>
        <v>1</v>
      </c>
      <c r="N115" s="59">
        <f t="shared" si="25"/>
        <v>1</v>
      </c>
      <c r="O115" s="59">
        <f t="shared" si="25"/>
        <v>1</v>
      </c>
      <c r="P115" s="59">
        <f t="shared" si="25"/>
        <v>1</v>
      </c>
      <c r="Q115" s="59">
        <f t="shared" si="25"/>
        <v>1</v>
      </c>
      <c r="R115" s="59">
        <f t="shared" si="25"/>
        <v>1</v>
      </c>
      <c r="S115" s="59">
        <f t="shared" si="25"/>
        <v>1</v>
      </c>
      <c r="T115" s="59">
        <f t="shared" si="25"/>
        <v>1</v>
      </c>
      <c r="U115" s="59">
        <f t="shared" si="25"/>
        <v>1</v>
      </c>
      <c r="V115" s="59">
        <f t="shared" si="25"/>
        <v>1</v>
      </c>
      <c r="W115" s="59">
        <f t="shared" si="25"/>
        <v>1</v>
      </c>
      <c r="X115" s="59">
        <f t="shared" si="25"/>
        <v>1</v>
      </c>
      <c r="Y115" s="59">
        <f t="shared" si="25"/>
        <v>1</v>
      </c>
      <c r="Z115" s="59">
        <f t="shared" si="25"/>
        <v>1</v>
      </c>
      <c r="AA115" s="59">
        <f t="shared" si="25"/>
        <v>1</v>
      </c>
      <c r="AB115" s="59">
        <f t="shared" si="25"/>
        <v>1</v>
      </c>
      <c r="AC115" s="59">
        <f t="shared" si="25"/>
        <v>1</v>
      </c>
      <c r="AD115" s="59">
        <f t="shared" si="25"/>
        <v>1</v>
      </c>
      <c r="AE115" s="59">
        <f t="shared" si="25"/>
        <v>1</v>
      </c>
      <c r="AF115" s="59">
        <f t="shared" si="25"/>
        <v>1</v>
      </c>
      <c r="AG115" s="59">
        <f t="shared" si="25"/>
        <v>1</v>
      </c>
      <c r="AH115" s="59">
        <f t="shared" si="25"/>
        <v>1</v>
      </c>
      <c r="AI115" s="59">
        <f t="shared" si="25"/>
        <v>1</v>
      </c>
      <c r="AJ115" s="59">
        <f t="shared" si="25"/>
        <v>1</v>
      </c>
      <c r="AK115" s="59">
        <f t="shared" si="25"/>
        <v>1</v>
      </c>
      <c r="AL115" s="59">
        <f t="shared" si="25"/>
        <v>1</v>
      </c>
      <c r="AM115" s="97" t="str">
        <f>IF(AN115=0,"100%",AVERAGE(AM94:AM114))</f>
        <v>100%</v>
      </c>
      <c r="AN115" s="93">
        <f>SUM(AN94:AN114)</f>
        <v>0</v>
      </c>
    </row>
    <row r="116" spans="2:40" ht="13.8" thickBot="1" x14ac:dyDescent="0.25">
      <c r="B116" s="52"/>
      <c r="C116" s="345"/>
      <c r="D116" s="362"/>
      <c r="E116" s="345"/>
      <c r="F116" s="46" t="s">
        <v>338</v>
      </c>
      <c r="G116" s="47"/>
      <c r="H116" s="47"/>
      <c r="I116" s="73">
        <f>AVERAGE(I115,I93,I76,I73,I70,I62,I59,I52,I40,I35,I11)</f>
        <v>0.86931818181818177</v>
      </c>
      <c r="J116" s="72">
        <f t="shared" ref="J116:AL116" si="26">AVERAGE(J115,J93,J76,J73,J70,J62,J59,J52,J40,J35,J11)</f>
        <v>0.86931818181818177</v>
      </c>
      <c r="K116" s="72">
        <f t="shared" si="26"/>
        <v>0.86931818181818177</v>
      </c>
      <c r="L116" s="72">
        <f t="shared" si="26"/>
        <v>0.86931818181818177</v>
      </c>
      <c r="M116" s="72">
        <f t="shared" si="26"/>
        <v>0.86931818181818177</v>
      </c>
      <c r="N116" s="72">
        <f t="shared" si="26"/>
        <v>0.86931818181818177</v>
      </c>
      <c r="O116" s="72">
        <f t="shared" si="26"/>
        <v>0.86931818181818177</v>
      </c>
      <c r="P116" s="72">
        <f t="shared" si="26"/>
        <v>0.86931818181818177</v>
      </c>
      <c r="Q116" s="72">
        <f t="shared" si="26"/>
        <v>0.86931818181818177</v>
      </c>
      <c r="R116" s="72">
        <f t="shared" si="26"/>
        <v>0.86931818181818177</v>
      </c>
      <c r="S116" s="72">
        <f t="shared" si="26"/>
        <v>0.86931818181818177</v>
      </c>
      <c r="T116" s="72">
        <f t="shared" si="26"/>
        <v>0.86931818181818177</v>
      </c>
      <c r="U116" s="72">
        <f t="shared" si="26"/>
        <v>0.86931818181818177</v>
      </c>
      <c r="V116" s="72">
        <f t="shared" si="26"/>
        <v>0.86931818181818177</v>
      </c>
      <c r="W116" s="72">
        <f t="shared" si="26"/>
        <v>0.86931818181818177</v>
      </c>
      <c r="X116" s="72">
        <f t="shared" si="26"/>
        <v>0.86931818181818177</v>
      </c>
      <c r="Y116" s="72">
        <f t="shared" si="26"/>
        <v>0.86931818181818177</v>
      </c>
      <c r="Z116" s="72">
        <f t="shared" si="26"/>
        <v>0.86931818181818177</v>
      </c>
      <c r="AA116" s="72">
        <f t="shared" si="26"/>
        <v>0.96022727272727271</v>
      </c>
      <c r="AB116" s="72">
        <f t="shared" si="26"/>
        <v>0.86931818181818177</v>
      </c>
      <c r="AC116" s="72">
        <f t="shared" si="26"/>
        <v>0.86931818181818177</v>
      </c>
      <c r="AD116" s="72">
        <f t="shared" si="26"/>
        <v>0.86931818181818177</v>
      </c>
      <c r="AE116" s="72">
        <f t="shared" si="26"/>
        <v>0.86931818181818177</v>
      </c>
      <c r="AF116" s="72">
        <f t="shared" si="26"/>
        <v>0.86931818181818177</v>
      </c>
      <c r="AG116" s="72">
        <f t="shared" si="26"/>
        <v>0.86931818181818177</v>
      </c>
      <c r="AH116" s="72">
        <f t="shared" si="26"/>
        <v>0.86931818181818177</v>
      </c>
      <c r="AI116" s="72">
        <f t="shared" si="26"/>
        <v>0.86931818181818177</v>
      </c>
      <c r="AJ116" s="72">
        <f t="shared" si="26"/>
        <v>0.86931818181818177</v>
      </c>
      <c r="AK116" s="72">
        <f t="shared" si="26"/>
        <v>0.86931818181818177</v>
      </c>
      <c r="AL116" s="72">
        <f t="shared" si="26"/>
        <v>0.86931818181818177</v>
      </c>
      <c r="AM116" s="99">
        <f>1-AN116/2970</f>
        <v>0.88888888888888884</v>
      </c>
      <c r="AN116" s="95">
        <f>AN115+AN93+AN76+AN73+AN70+AN62+AN59+AN52+AN40+AN35+AN23+AN11</f>
        <v>330</v>
      </c>
    </row>
    <row r="117" spans="2:40" x14ac:dyDescent="0.2">
      <c r="B117" s="37">
        <v>100</v>
      </c>
      <c r="C117" s="366" t="s">
        <v>264</v>
      </c>
      <c r="D117" s="366"/>
      <c r="E117" s="367"/>
      <c r="F117" s="36" t="s">
        <v>265</v>
      </c>
      <c r="G117" s="31" t="s">
        <v>266</v>
      </c>
      <c r="H117" s="9" t="s">
        <v>267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55"/>
      <c r="AA117" s="55"/>
      <c r="AB117" s="55"/>
      <c r="AC117" s="65"/>
      <c r="AD117" s="55"/>
      <c r="AE117" s="55"/>
      <c r="AF117" s="55"/>
      <c r="AG117" s="55"/>
      <c r="AH117" s="55"/>
      <c r="AI117" s="55"/>
      <c r="AJ117" s="55"/>
      <c r="AK117" s="55"/>
      <c r="AL117" s="55"/>
      <c r="AM117" s="88">
        <f t="shared" ref="AM117:AM147" si="27">IF(COUNTA(I117:AL117)=0,1,1-COUNTIF(I117:AL117,"☓")/30)</f>
        <v>1</v>
      </c>
      <c r="AN117" s="89">
        <f t="shared" ref="AN117:AN147" si="28">COUNTA(I117:AL117)</f>
        <v>0</v>
      </c>
    </row>
    <row r="118" spans="2:40" x14ac:dyDescent="0.2">
      <c r="B118" s="37">
        <v>101</v>
      </c>
      <c r="C118" s="368"/>
      <c r="D118" s="368"/>
      <c r="E118" s="369"/>
      <c r="F118" s="32" t="s">
        <v>269</v>
      </c>
      <c r="G118" s="23" t="s">
        <v>270</v>
      </c>
      <c r="H118" s="12" t="s">
        <v>267</v>
      </c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82"/>
      <c r="Y118" s="82"/>
      <c r="Z118" s="55"/>
      <c r="AA118" s="55"/>
      <c r="AB118" s="82"/>
      <c r="AC118" s="82"/>
      <c r="AD118" s="82"/>
      <c r="AE118" s="82"/>
      <c r="AF118" s="82"/>
      <c r="AG118" s="82"/>
      <c r="AH118" s="55"/>
      <c r="AI118" s="55"/>
      <c r="AJ118" s="55"/>
      <c r="AK118" s="55"/>
      <c r="AL118" s="55"/>
      <c r="AM118" s="88">
        <f t="shared" si="27"/>
        <v>1</v>
      </c>
      <c r="AN118" s="89">
        <f t="shared" si="28"/>
        <v>0</v>
      </c>
    </row>
    <row r="119" spans="2:40" x14ac:dyDescent="0.2">
      <c r="B119" s="37">
        <v>102</v>
      </c>
      <c r="C119" s="368"/>
      <c r="D119" s="368"/>
      <c r="E119" s="369"/>
      <c r="F119" s="32" t="s">
        <v>271</v>
      </c>
      <c r="G119" s="23" t="s">
        <v>272</v>
      </c>
      <c r="H119" s="12" t="s">
        <v>90</v>
      </c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82"/>
      <c r="Y119" s="82"/>
      <c r="Z119" s="65"/>
      <c r="AA119" s="65"/>
      <c r="AB119" s="82"/>
      <c r="AC119" s="82"/>
      <c r="AD119" s="82"/>
      <c r="AE119" s="82"/>
      <c r="AF119" s="82"/>
      <c r="AG119" s="82"/>
      <c r="AH119" s="65"/>
      <c r="AI119" s="65"/>
      <c r="AJ119" s="65"/>
      <c r="AK119" s="65"/>
      <c r="AL119" s="55"/>
      <c r="AM119" s="88">
        <f t="shared" si="27"/>
        <v>1</v>
      </c>
      <c r="AN119" s="89">
        <f t="shared" si="28"/>
        <v>0</v>
      </c>
    </row>
    <row r="120" spans="2:40" x14ac:dyDescent="0.2">
      <c r="B120" s="37">
        <v>103</v>
      </c>
      <c r="C120" s="368"/>
      <c r="D120" s="368"/>
      <c r="E120" s="369"/>
      <c r="F120" s="32" t="s">
        <v>273</v>
      </c>
      <c r="G120" s="23" t="s">
        <v>274</v>
      </c>
      <c r="H120" s="12" t="s">
        <v>267</v>
      </c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82"/>
      <c r="Y120" s="82"/>
      <c r="Z120" s="65"/>
      <c r="AA120" s="65"/>
      <c r="AB120" s="82"/>
      <c r="AC120" s="82"/>
      <c r="AD120" s="82"/>
      <c r="AE120" s="82"/>
      <c r="AF120" s="82"/>
      <c r="AG120" s="82"/>
      <c r="AH120" s="65"/>
      <c r="AI120" s="65"/>
      <c r="AJ120" s="65"/>
      <c r="AK120" s="65"/>
      <c r="AL120" s="55"/>
      <c r="AM120" s="88">
        <f t="shared" si="27"/>
        <v>1</v>
      </c>
      <c r="AN120" s="89">
        <f t="shared" si="28"/>
        <v>0</v>
      </c>
    </row>
    <row r="121" spans="2:40" x14ac:dyDescent="0.2">
      <c r="B121" s="37">
        <v>104</v>
      </c>
      <c r="C121" s="368"/>
      <c r="D121" s="368"/>
      <c r="E121" s="369"/>
      <c r="F121" s="32" t="s">
        <v>276</v>
      </c>
      <c r="G121" s="23" t="s">
        <v>277</v>
      </c>
      <c r="H121" s="12" t="s">
        <v>267</v>
      </c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82"/>
      <c r="Y121" s="82"/>
      <c r="Z121" s="65"/>
      <c r="AA121" s="65"/>
      <c r="AB121" s="82"/>
      <c r="AC121" s="82"/>
      <c r="AD121" s="82"/>
      <c r="AE121" s="82"/>
      <c r="AF121" s="82"/>
      <c r="AG121" s="82"/>
      <c r="AH121" s="65"/>
      <c r="AI121" s="65"/>
      <c r="AJ121" s="65"/>
      <c r="AK121" s="65"/>
      <c r="AL121" s="55"/>
      <c r="AM121" s="88">
        <f t="shared" si="27"/>
        <v>1</v>
      </c>
      <c r="AN121" s="89">
        <f t="shared" si="28"/>
        <v>0</v>
      </c>
    </row>
    <row r="122" spans="2:40" x14ac:dyDescent="0.2">
      <c r="B122" s="37">
        <v>105</v>
      </c>
      <c r="C122" s="368"/>
      <c r="D122" s="368"/>
      <c r="E122" s="369"/>
      <c r="F122" s="32" t="s">
        <v>278</v>
      </c>
      <c r="G122" s="23" t="s">
        <v>279</v>
      </c>
      <c r="H122" s="12" t="s">
        <v>267</v>
      </c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82"/>
      <c r="Y122" s="82"/>
      <c r="Z122" s="65"/>
      <c r="AA122" s="65"/>
      <c r="AB122" s="82"/>
      <c r="AC122" s="82"/>
      <c r="AD122" s="82"/>
      <c r="AE122" s="82"/>
      <c r="AF122" s="82"/>
      <c r="AG122" s="82"/>
      <c r="AH122" s="65"/>
      <c r="AI122" s="65"/>
      <c r="AJ122" s="65"/>
      <c r="AK122" s="65"/>
      <c r="AL122" s="55"/>
      <c r="AM122" s="88">
        <f t="shared" si="27"/>
        <v>1</v>
      </c>
      <c r="AN122" s="89">
        <f t="shared" si="28"/>
        <v>0</v>
      </c>
    </row>
    <row r="123" spans="2:40" x14ac:dyDescent="0.2">
      <c r="B123" s="37">
        <v>106</v>
      </c>
      <c r="C123" s="368"/>
      <c r="D123" s="368"/>
      <c r="E123" s="369"/>
      <c r="F123" s="32" t="s">
        <v>280</v>
      </c>
      <c r="G123" s="23" t="s">
        <v>281</v>
      </c>
      <c r="H123" s="12" t="s">
        <v>267</v>
      </c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82"/>
      <c r="Y123" s="82"/>
      <c r="Z123" s="65"/>
      <c r="AA123" s="65"/>
      <c r="AB123" s="82"/>
      <c r="AC123" s="82"/>
      <c r="AD123" s="82"/>
      <c r="AE123" s="82"/>
      <c r="AF123" s="82"/>
      <c r="AG123" s="82"/>
      <c r="AH123" s="65"/>
      <c r="AI123" s="65"/>
      <c r="AJ123" s="65"/>
      <c r="AK123" s="65"/>
      <c r="AL123" s="55"/>
      <c r="AM123" s="88">
        <f t="shared" si="27"/>
        <v>1</v>
      </c>
      <c r="AN123" s="89">
        <f t="shared" si="28"/>
        <v>0</v>
      </c>
    </row>
    <row r="124" spans="2:40" x14ac:dyDescent="0.2">
      <c r="B124" s="37">
        <v>107</v>
      </c>
      <c r="C124" s="368"/>
      <c r="D124" s="368"/>
      <c r="E124" s="369"/>
      <c r="F124" s="32" t="s">
        <v>282</v>
      </c>
      <c r="G124" s="23" t="s">
        <v>283</v>
      </c>
      <c r="H124" s="12" t="s">
        <v>284</v>
      </c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82"/>
      <c r="Y124" s="82"/>
      <c r="Z124" s="65"/>
      <c r="AA124" s="65"/>
      <c r="AB124" s="82"/>
      <c r="AC124" s="82"/>
      <c r="AD124" s="82"/>
      <c r="AE124" s="82"/>
      <c r="AF124" s="82"/>
      <c r="AG124" s="82"/>
      <c r="AH124" s="65"/>
      <c r="AI124" s="65"/>
      <c r="AJ124" s="65"/>
      <c r="AK124" s="65"/>
      <c r="AL124" s="55"/>
      <c r="AM124" s="88">
        <f t="shared" si="27"/>
        <v>1</v>
      </c>
      <c r="AN124" s="89">
        <f t="shared" si="28"/>
        <v>0</v>
      </c>
    </row>
    <row r="125" spans="2:40" x14ac:dyDescent="0.2">
      <c r="B125" s="37">
        <v>108</v>
      </c>
      <c r="C125" s="368"/>
      <c r="D125" s="368"/>
      <c r="E125" s="369"/>
      <c r="F125" s="32" t="s">
        <v>285</v>
      </c>
      <c r="G125" s="23" t="s">
        <v>286</v>
      </c>
      <c r="H125" s="12" t="s">
        <v>284</v>
      </c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82"/>
      <c r="Y125" s="82"/>
      <c r="Z125" s="65"/>
      <c r="AA125" s="65"/>
      <c r="AB125" s="82"/>
      <c r="AC125" s="82"/>
      <c r="AD125" s="82"/>
      <c r="AE125" s="82"/>
      <c r="AF125" s="82"/>
      <c r="AG125" s="82"/>
      <c r="AH125" s="65"/>
      <c r="AI125" s="65"/>
      <c r="AJ125" s="65"/>
      <c r="AK125" s="65"/>
      <c r="AL125" s="55"/>
      <c r="AM125" s="88">
        <f t="shared" si="27"/>
        <v>1</v>
      </c>
      <c r="AN125" s="89">
        <f t="shared" si="28"/>
        <v>0</v>
      </c>
    </row>
    <row r="126" spans="2:40" x14ac:dyDescent="0.2">
      <c r="B126" s="37">
        <v>109</v>
      </c>
      <c r="C126" s="368"/>
      <c r="D126" s="368"/>
      <c r="E126" s="369"/>
      <c r="F126" s="32" t="s">
        <v>287</v>
      </c>
      <c r="G126" s="23" t="s">
        <v>288</v>
      </c>
      <c r="H126" s="12" t="s">
        <v>284</v>
      </c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82"/>
      <c r="Y126" s="82"/>
      <c r="Z126" s="65"/>
      <c r="AA126" s="65"/>
      <c r="AB126" s="82"/>
      <c r="AC126" s="82"/>
      <c r="AD126" s="82"/>
      <c r="AE126" s="82"/>
      <c r="AF126" s="82"/>
      <c r="AG126" s="82"/>
      <c r="AH126" s="65"/>
      <c r="AI126" s="65"/>
      <c r="AJ126" s="65"/>
      <c r="AK126" s="65"/>
      <c r="AL126" s="55"/>
      <c r="AM126" s="88">
        <f t="shared" si="27"/>
        <v>1</v>
      </c>
      <c r="AN126" s="89">
        <f t="shared" si="28"/>
        <v>0</v>
      </c>
    </row>
    <row r="127" spans="2:40" x14ac:dyDescent="0.2">
      <c r="B127" s="37">
        <v>110</v>
      </c>
      <c r="C127" s="368"/>
      <c r="D127" s="368"/>
      <c r="E127" s="369"/>
      <c r="F127" s="32" t="s">
        <v>289</v>
      </c>
      <c r="G127" s="23" t="s">
        <v>290</v>
      </c>
      <c r="H127" s="12" t="s">
        <v>284</v>
      </c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82"/>
      <c r="Y127" s="82"/>
      <c r="Z127" s="65"/>
      <c r="AA127" s="65"/>
      <c r="AB127" s="82"/>
      <c r="AC127" s="82"/>
      <c r="AD127" s="82"/>
      <c r="AE127" s="82"/>
      <c r="AF127" s="82"/>
      <c r="AG127" s="82"/>
      <c r="AH127" s="65"/>
      <c r="AI127" s="65"/>
      <c r="AJ127" s="65"/>
      <c r="AK127" s="65"/>
      <c r="AL127" s="55"/>
      <c r="AM127" s="88">
        <f t="shared" si="27"/>
        <v>1</v>
      </c>
      <c r="AN127" s="89">
        <f t="shared" si="28"/>
        <v>0</v>
      </c>
    </row>
    <row r="128" spans="2:40" x14ac:dyDescent="0.2">
      <c r="B128" s="37">
        <v>111</v>
      </c>
      <c r="C128" s="368"/>
      <c r="D128" s="368"/>
      <c r="E128" s="369"/>
      <c r="F128" s="32" t="s">
        <v>291</v>
      </c>
      <c r="G128" s="23" t="s">
        <v>292</v>
      </c>
      <c r="H128" s="12" t="s">
        <v>90</v>
      </c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82"/>
      <c r="Y128" s="82"/>
      <c r="Z128" s="65"/>
      <c r="AA128" s="65"/>
      <c r="AB128" s="82"/>
      <c r="AC128" s="82"/>
      <c r="AD128" s="82"/>
      <c r="AE128" s="82"/>
      <c r="AF128" s="82"/>
      <c r="AG128" s="82"/>
      <c r="AH128" s="65"/>
      <c r="AI128" s="65"/>
      <c r="AJ128" s="65"/>
      <c r="AK128" s="65"/>
      <c r="AL128" s="55"/>
      <c r="AM128" s="88">
        <f t="shared" si="27"/>
        <v>1</v>
      </c>
      <c r="AN128" s="89">
        <f t="shared" si="28"/>
        <v>0</v>
      </c>
    </row>
    <row r="129" spans="2:40" x14ac:dyDescent="0.2">
      <c r="B129" s="37">
        <v>112</v>
      </c>
      <c r="C129" s="368"/>
      <c r="D129" s="368"/>
      <c r="E129" s="369"/>
      <c r="F129" s="32" t="s">
        <v>293</v>
      </c>
      <c r="G129" s="23" t="s">
        <v>294</v>
      </c>
      <c r="H129" s="12" t="s">
        <v>267</v>
      </c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82"/>
      <c r="Y129" s="82"/>
      <c r="Z129" s="65"/>
      <c r="AA129" s="65"/>
      <c r="AB129" s="82"/>
      <c r="AC129" s="82"/>
      <c r="AD129" s="82"/>
      <c r="AE129" s="82"/>
      <c r="AF129" s="82"/>
      <c r="AG129" s="82"/>
      <c r="AH129" s="65"/>
      <c r="AI129" s="65"/>
      <c r="AJ129" s="65"/>
      <c r="AK129" s="65"/>
      <c r="AL129" s="55"/>
      <c r="AM129" s="88">
        <f t="shared" si="27"/>
        <v>1</v>
      </c>
      <c r="AN129" s="89">
        <f t="shared" si="28"/>
        <v>0</v>
      </c>
    </row>
    <row r="130" spans="2:40" x14ac:dyDescent="0.2">
      <c r="B130" s="37">
        <v>113</v>
      </c>
      <c r="C130" s="368"/>
      <c r="D130" s="368"/>
      <c r="E130" s="369"/>
      <c r="F130" s="32" t="s">
        <v>296</v>
      </c>
      <c r="G130" s="23" t="s">
        <v>297</v>
      </c>
      <c r="H130" s="12" t="s">
        <v>267</v>
      </c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82"/>
      <c r="Y130" s="82"/>
      <c r="Z130" s="65"/>
      <c r="AA130" s="65"/>
      <c r="AB130" s="82"/>
      <c r="AC130" s="82"/>
      <c r="AD130" s="82"/>
      <c r="AE130" s="82"/>
      <c r="AF130" s="82"/>
      <c r="AG130" s="82"/>
      <c r="AH130" s="65"/>
      <c r="AI130" s="65"/>
      <c r="AJ130" s="65"/>
      <c r="AK130" s="65"/>
      <c r="AL130" s="55"/>
      <c r="AM130" s="88">
        <f t="shared" si="27"/>
        <v>1</v>
      </c>
      <c r="AN130" s="89">
        <f t="shared" si="28"/>
        <v>0</v>
      </c>
    </row>
    <row r="131" spans="2:40" x14ac:dyDescent="0.2">
      <c r="B131" s="37">
        <v>114</v>
      </c>
      <c r="C131" s="368"/>
      <c r="D131" s="368"/>
      <c r="E131" s="369"/>
      <c r="F131" s="32" t="s">
        <v>298</v>
      </c>
      <c r="G131" s="23" t="s">
        <v>299</v>
      </c>
      <c r="H131" s="12" t="s">
        <v>267</v>
      </c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82"/>
      <c r="Y131" s="82"/>
      <c r="Z131" s="65"/>
      <c r="AA131" s="65"/>
      <c r="AB131" s="82"/>
      <c r="AC131" s="82"/>
      <c r="AD131" s="82"/>
      <c r="AE131" s="82"/>
      <c r="AF131" s="82"/>
      <c r="AG131" s="82"/>
      <c r="AH131" s="65"/>
      <c r="AI131" s="65"/>
      <c r="AJ131" s="65"/>
      <c r="AK131" s="65"/>
      <c r="AL131" s="55"/>
      <c r="AM131" s="88">
        <f t="shared" si="27"/>
        <v>1</v>
      </c>
      <c r="AN131" s="89">
        <f t="shared" si="28"/>
        <v>0</v>
      </c>
    </row>
    <row r="132" spans="2:40" x14ac:dyDescent="0.2">
      <c r="B132" s="37">
        <v>115</v>
      </c>
      <c r="C132" s="368"/>
      <c r="D132" s="368"/>
      <c r="E132" s="369"/>
      <c r="F132" s="32" t="s">
        <v>300</v>
      </c>
      <c r="G132" s="23" t="s">
        <v>301</v>
      </c>
      <c r="H132" s="12" t="s">
        <v>267</v>
      </c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82"/>
      <c r="Y132" s="82"/>
      <c r="Z132" s="65"/>
      <c r="AA132" s="65"/>
      <c r="AB132" s="82"/>
      <c r="AC132" s="82"/>
      <c r="AD132" s="82"/>
      <c r="AE132" s="82"/>
      <c r="AF132" s="82"/>
      <c r="AG132" s="82"/>
      <c r="AH132" s="65"/>
      <c r="AI132" s="65"/>
      <c r="AJ132" s="65"/>
      <c r="AK132" s="65"/>
      <c r="AL132" s="55"/>
      <c r="AM132" s="88">
        <f t="shared" si="27"/>
        <v>1</v>
      </c>
      <c r="AN132" s="89">
        <f t="shared" si="28"/>
        <v>0</v>
      </c>
    </row>
    <row r="133" spans="2:40" x14ac:dyDescent="0.2">
      <c r="B133" s="37">
        <v>116</v>
      </c>
      <c r="C133" s="368"/>
      <c r="D133" s="368"/>
      <c r="E133" s="369"/>
      <c r="F133" s="32" t="s">
        <v>302</v>
      </c>
      <c r="G133" s="23" t="s">
        <v>303</v>
      </c>
      <c r="H133" s="12" t="s">
        <v>90</v>
      </c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82"/>
      <c r="Y133" s="82"/>
      <c r="Z133" s="65"/>
      <c r="AA133" s="65"/>
      <c r="AB133" s="82"/>
      <c r="AC133" s="82"/>
      <c r="AD133" s="82"/>
      <c r="AE133" s="82"/>
      <c r="AF133" s="82"/>
      <c r="AG133" s="82"/>
      <c r="AH133" s="65"/>
      <c r="AI133" s="65"/>
      <c r="AJ133" s="65"/>
      <c r="AK133" s="65"/>
      <c r="AL133" s="55"/>
      <c r="AM133" s="88">
        <f t="shared" si="27"/>
        <v>1</v>
      </c>
      <c r="AN133" s="89">
        <f t="shared" si="28"/>
        <v>0</v>
      </c>
    </row>
    <row r="134" spans="2:40" x14ac:dyDescent="0.2">
      <c r="B134" s="37">
        <v>117</v>
      </c>
      <c r="C134" s="368"/>
      <c r="D134" s="368"/>
      <c r="E134" s="369"/>
      <c r="F134" s="32" t="s">
        <v>304</v>
      </c>
      <c r="G134" s="23" t="s">
        <v>305</v>
      </c>
      <c r="H134" s="12" t="s">
        <v>90</v>
      </c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82"/>
      <c r="Y134" s="82"/>
      <c r="Z134" s="65"/>
      <c r="AA134" s="65"/>
      <c r="AB134" s="82"/>
      <c r="AC134" s="82"/>
      <c r="AD134" s="82"/>
      <c r="AE134" s="82"/>
      <c r="AF134" s="82"/>
      <c r="AG134" s="82"/>
      <c r="AH134" s="65"/>
      <c r="AI134" s="65"/>
      <c r="AJ134" s="65"/>
      <c r="AK134" s="65"/>
      <c r="AL134" s="55"/>
      <c r="AM134" s="88">
        <f t="shared" si="27"/>
        <v>1</v>
      </c>
      <c r="AN134" s="89">
        <f t="shared" si="28"/>
        <v>0</v>
      </c>
    </row>
    <row r="135" spans="2:40" x14ac:dyDescent="0.2">
      <c r="B135" s="37">
        <v>118</v>
      </c>
      <c r="C135" s="368"/>
      <c r="D135" s="368"/>
      <c r="E135" s="369"/>
      <c r="F135" s="32" t="s">
        <v>307</v>
      </c>
      <c r="G135" s="23" t="s">
        <v>308</v>
      </c>
      <c r="H135" s="12" t="s">
        <v>90</v>
      </c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82"/>
      <c r="Y135" s="82"/>
      <c r="Z135" s="65"/>
      <c r="AA135" s="65"/>
      <c r="AB135" s="82"/>
      <c r="AC135" s="82"/>
      <c r="AD135" s="82"/>
      <c r="AE135" s="82"/>
      <c r="AF135" s="82"/>
      <c r="AG135" s="82"/>
      <c r="AH135" s="65"/>
      <c r="AI135" s="65"/>
      <c r="AJ135" s="65"/>
      <c r="AK135" s="65"/>
      <c r="AL135" s="55"/>
      <c r="AM135" s="88">
        <f t="shared" si="27"/>
        <v>1</v>
      </c>
      <c r="AN135" s="89">
        <f t="shared" si="28"/>
        <v>0</v>
      </c>
    </row>
    <row r="136" spans="2:40" x14ac:dyDescent="0.2">
      <c r="B136" s="37">
        <v>119</v>
      </c>
      <c r="C136" s="368"/>
      <c r="D136" s="368"/>
      <c r="E136" s="369"/>
      <c r="F136" s="32" t="s">
        <v>309</v>
      </c>
      <c r="G136" s="23" t="s">
        <v>310</v>
      </c>
      <c r="H136" s="12" t="s">
        <v>61</v>
      </c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82"/>
      <c r="Y136" s="82"/>
      <c r="Z136" s="65"/>
      <c r="AA136" s="65"/>
      <c r="AB136" s="82"/>
      <c r="AC136" s="82"/>
      <c r="AD136" s="82"/>
      <c r="AE136" s="82"/>
      <c r="AF136" s="82"/>
      <c r="AG136" s="82"/>
      <c r="AH136" s="65"/>
      <c r="AI136" s="65"/>
      <c r="AJ136" s="65"/>
      <c r="AK136" s="65"/>
      <c r="AL136" s="55"/>
      <c r="AM136" s="88">
        <f t="shared" si="27"/>
        <v>1</v>
      </c>
      <c r="AN136" s="89">
        <f t="shared" si="28"/>
        <v>0</v>
      </c>
    </row>
    <row r="137" spans="2:40" x14ac:dyDescent="0.2">
      <c r="B137" s="37">
        <v>120</v>
      </c>
      <c r="C137" s="368"/>
      <c r="D137" s="368"/>
      <c r="E137" s="369"/>
      <c r="F137" s="32" t="s">
        <v>311</v>
      </c>
      <c r="G137" s="23" t="s">
        <v>310</v>
      </c>
      <c r="H137" s="12" t="s">
        <v>61</v>
      </c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82"/>
      <c r="Y137" s="82"/>
      <c r="Z137" s="65"/>
      <c r="AA137" s="65"/>
      <c r="AB137" s="82"/>
      <c r="AC137" s="82"/>
      <c r="AD137" s="82"/>
      <c r="AE137" s="82"/>
      <c r="AF137" s="82"/>
      <c r="AG137" s="82"/>
      <c r="AH137" s="65"/>
      <c r="AI137" s="65"/>
      <c r="AJ137" s="65"/>
      <c r="AK137" s="65"/>
      <c r="AL137" s="55"/>
      <c r="AM137" s="88">
        <f t="shared" si="27"/>
        <v>1</v>
      </c>
      <c r="AN137" s="89">
        <f t="shared" si="28"/>
        <v>0</v>
      </c>
    </row>
    <row r="138" spans="2:40" x14ac:dyDescent="0.2">
      <c r="B138" s="37">
        <v>121</v>
      </c>
      <c r="C138" s="368"/>
      <c r="D138" s="368"/>
      <c r="E138" s="369"/>
      <c r="F138" s="32" t="s">
        <v>314</v>
      </c>
      <c r="G138" s="23" t="s">
        <v>315</v>
      </c>
      <c r="H138" s="12" t="s">
        <v>267</v>
      </c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82"/>
      <c r="Y138" s="82"/>
      <c r="Z138" s="65"/>
      <c r="AA138" s="65"/>
      <c r="AB138" s="82"/>
      <c r="AC138" s="82"/>
      <c r="AD138" s="82"/>
      <c r="AE138" s="82"/>
      <c r="AF138" s="82"/>
      <c r="AG138" s="82"/>
      <c r="AH138" s="65"/>
      <c r="AI138" s="65"/>
      <c r="AJ138" s="65"/>
      <c r="AK138" s="65"/>
      <c r="AL138" s="55"/>
      <c r="AM138" s="88">
        <f t="shared" si="27"/>
        <v>1</v>
      </c>
      <c r="AN138" s="89">
        <f t="shared" si="28"/>
        <v>0</v>
      </c>
    </row>
    <row r="139" spans="2:40" x14ac:dyDescent="0.2">
      <c r="B139" s="37">
        <v>122</v>
      </c>
      <c r="C139" s="368"/>
      <c r="D139" s="368"/>
      <c r="E139" s="369"/>
      <c r="F139" s="32" t="s">
        <v>317</v>
      </c>
      <c r="G139" s="23" t="s">
        <v>318</v>
      </c>
      <c r="H139" s="12" t="s">
        <v>90</v>
      </c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82"/>
      <c r="Y139" s="82"/>
      <c r="Z139" s="65"/>
      <c r="AA139" s="65"/>
      <c r="AB139" s="82"/>
      <c r="AC139" s="82"/>
      <c r="AD139" s="82"/>
      <c r="AE139" s="82"/>
      <c r="AF139" s="82"/>
      <c r="AG139" s="82"/>
      <c r="AH139" s="65"/>
      <c r="AI139" s="65"/>
      <c r="AJ139" s="65"/>
      <c r="AK139" s="65"/>
      <c r="AL139" s="55"/>
      <c r="AM139" s="88">
        <f t="shared" si="27"/>
        <v>1</v>
      </c>
      <c r="AN139" s="89">
        <f t="shared" si="28"/>
        <v>0</v>
      </c>
    </row>
    <row r="140" spans="2:40" x14ac:dyDescent="0.2">
      <c r="B140" s="37">
        <v>123</v>
      </c>
      <c r="C140" s="368"/>
      <c r="D140" s="368"/>
      <c r="E140" s="369"/>
      <c r="F140" s="32" t="s">
        <v>320</v>
      </c>
      <c r="G140" s="23" t="s">
        <v>321</v>
      </c>
      <c r="H140" s="12" t="s">
        <v>90</v>
      </c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82"/>
      <c r="Y140" s="82"/>
      <c r="Z140" s="65"/>
      <c r="AA140" s="65"/>
      <c r="AB140" s="82"/>
      <c r="AC140" s="82"/>
      <c r="AD140" s="82"/>
      <c r="AE140" s="82"/>
      <c r="AF140" s="82"/>
      <c r="AG140" s="82"/>
      <c r="AH140" s="65"/>
      <c r="AI140" s="65"/>
      <c r="AJ140" s="65"/>
      <c r="AK140" s="65"/>
      <c r="AL140" s="55"/>
      <c r="AM140" s="88">
        <f t="shared" si="27"/>
        <v>1</v>
      </c>
      <c r="AN140" s="89">
        <f t="shared" si="28"/>
        <v>0</v>
      </c>
    </row>
    <row r="141" spans="2:40" x14ac:dyDescent="0.2">
      <c r="B141" s="37">
        <v>124</v>
      </c>
      <c r="C141" s="368"/>
      <c r="D141" s="368"/>
      <c r="E141" s="369"/>
      <c r="F141" s="32" t="s">
        <v>322</v>
      </c>
      <c r="G141" s="23" t="s">
        <v>321</v>
      </c>
      <c r="H141" s="12" t="s">
        <v>324</v>
      </c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82"/>
      <c r="Y141" s="82"/>
      <c r="Z141" s="65"/>
      <c r="AA141" s="65"/>
      <c r="AB141" s="82"/>
      <c r="AC141" s="82"/>
      <c r="AD141" s="82"/>
      <c r="AE141" s="82"/>
      <c r="AF141" s="82"/>
      <c r="AG141" s="82"/>
      <c r="AH141" s="65"/>
      <c r="AI141" s="65"/>
      <c r="AJ141" s="65"/>
      <c r="AK141" s="65"/>
      <c r="AL141" s="55"/>
      <c r="AM141" s="88">
        <f t="shared" si="27"/>
        <v>1</v>
      </c>
      <c r="AN141" s="89">
        <f t="shared" si="28"/>
        <v>0</v>
      </c>
    </row>
    <row r="142" spans="2:40" x14ac:dyDescent="0.2">
      <c r="B142" s="37">
        <v>125</v>
      </c>
      <c r="C142" s="368"/>
      <c r="D142" s="368"/>
      <c r="E142" s="369"/>
      <c r="F142" s="32" t="s">
        <v>325</v>
      </c>
      <c r="G142" s="23" t="s">
        <v>326</v>
      </c>
      <c r="H142" s="12" t="s">
        <v>324</v>
      </c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82"/>
      <c r="Y142" s="82"/>
      <c r="Z142" s="65"/>
      <c r="AA142" s="65"/>
      <c r="AB142" s="82"/>
      <c r="AC142" s="82"/>
      <c r="AD142" s="82"/>
      <c r="AE142" s="82"/>
      <c r="AF142" s="82"/>
      <c r="AG142" s="82"/>
      <c r="AH142" s="65"/>
      <c r="AI142" s="65"/>
      <c r="AJ142" s="65"/>
      <c r="AK142" s="65"/>
      <c r="AL142" s="55"/>
      <c r="AM142" s="88">
        <f t="shared" si="27"/>
        <v>1</v>
      </c>
      <c r="AN142" s="89">
        <f t="shared" si="28"/>
        <v>0</v>
      </c>
    </row>
    <row r="143" spans="2:40" x14ac:dyDescent="0.2">
      <c r="B143" s="37">
        <v>126</v>
      </c>
      <c r="C143" s="368"/>
      <c r="D143" s="368"/>
      <c r="E143" s="369"/>
      <c r="F143" s="32" t="s">
        <v>327</v>
      </c>
      <c r="G143" s="23" t="s">
        <v>326</v>
      </c>
      <c r="H143" s="12" t="s">
        <v>324</v>
      </c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65"/>
      <c r="AA143" s="65"/>
      <c r="AB143" s="82"/>
      <c r="AC143" s="82"/>
      <c r="AD143" s="65"/>
      <c r="AE143" s="65"/>
      <c r="AF143" s="65"/>
      <c r="AG143" s="65"/>
      <c r="AH143" s="65"/>
      <c r="AI143" s="65"/>
      <c r="AJ143" s="65"/>
      <c r="AK143" s="65"/>
      <c r="AL143" s="55"/>
      <c r="AM143" s="88">
        <f t="shared" si="27"/>
        <v>1</v>
      </c>
      <c r="AN143" s="89">
        <f t="shared" si="28"/>
        <v>0</v>
      </c>
    </row>
    <row r="144" spans="2:40" x14ac:dyDescent="0.2">
      <c r="B144" s="37">
        <v>127</v>
      </c>
      <c r="C144" s="368"/>
      <c r="D144" s="368"/>
      <c r="E144" s="369"/>
      <c r="F144" s="32" t="s">
        <v>328</v>
      </c>
      <c r="G144" s="23" t="s">
        <v>329</v>
      </c>
      <c r="H144" s="12" t="s">
        <v>324</v>
      </c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65"/>
      <c r="AA144" s="65"/>
      <c r="AB144" s="82"/>
      <c r="AC144" s="82"/>
      <c r="AD144" s="65"/>
      <c r="AE144" s="65"/>
      <c r="AF144" s="65"/>
      <c r="AG144" s="65"/>
      <c r="AH144" s="65"/>
      <c r="AI144" s="65"/>
      <c r="AJ144" s="65"/>
      <c r="AK144" s="65"/>
      <c r="AL144" s="55"/>
      <c r="AM144" s="88">
        <f t="shared" si="27"/>
        <v>1</v>
      </c>
      <c r="AN144" s="89">
        <f t="shared" si="28"/>
        <v>0</v>
      </c>
    </row>
    <row r="145" spans="2:40" x14ac:dyDescent="0.2">
      <c r="B145" s="37">
        <v>128</v>
      </c>
      <c r="C145" s="368"/>
      <c r="D145" s="368"/>
      <c r="E145" s="369"/>
      <c r="F145" s="32" t="s">
        <v>330</v>
      </c>
      <c r="G145" s="23" t="s">
        <v>331</v>
      </c>
      <c r="H145" s="12" t="s">
        <v>267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65"/>
      <c r="AA145" s="65"/>
      <c r="AB145" s="82"/>
      <c r="AC145" s="82"/>
      <c r="AD145" s="65"/>
      <c r="AE145" s="65"/>
      <c r="AF145" s="65"/>
      <c r="AG145" s="65"/>
      <c r="AH145" s="65"/>
      <c r="AI145" s="65"/>
      <c r="AJ145" s="65"/>
      <c r="AK145" s="65"/>
      <c r="AL145" s="55"/>
      <c r="AM145" s="88">
        <f t="shared" si="27"/>
        <v>1</v>
      </c>
      <c r="AN145" s="89">
        <f t="shared" si="28"/>
        <v>0</v>
      </c>
    </row>
    <row r="146" spans="2:40" x14ac:dyDescent="0.2">
      <c r="B146" s="37">
        <v>129</v>
      </c>
      <c r="C146" s="368"/>
      <c r="D146" s="368"/>
      <c r="E146" s="369"/>
      <c r="F146" s="32" t="s">
        <v>333</v>
      </c>
      <c r="G146" s="23" t="s">
        <v>334</v>
      </c>
      <c r="H146" s="12" t="s">
        <v>90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55"/>
      <c r="AA146" s="55"/>
      <c r="AB146" s="55"/>
      <c r="AC146" s="65"/>
      <c r="AD146" s="55"/>
      <c r="AE146" s="55"/>
      <c r="AF146" s="55"/>
      <c r="AG146" s="55"/>
      <c r="AH146" s="55"/>
      <c r="AI146" s="55"/>
      <c r="AJ146" s="55"/>
      <c r="AK146" s="55"/>
      <c r="AL146" s="55"/>
      <c r="AM146" s="88">
        <f t="shared" si="27"/>
        <v>1</v>
      </c>
      <c r="AN146" s="89">
        <f t="shared" si="28"/>
        <v>0</v>
      </c>
    </row>
    <row r="147" spans="2:40" ht="13.8" thickBot="1" x14ac:dyDescent="0.25">
      <c r="B147" s="38">
        <v>130</v>
      </c>
      <c r="C147" s="368"/>
      <c r="D147" s="368"/>
      <c r="E147" s="369"/>
      <c r="F147" s="39" t="s">
        <v>335</v>
      </c>
      <c r="G147" s="25" t="s">
        <v>331</v>
      </c>
      <c r="H147" s="16" t="s">
        <v>90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88">
        <f t="shared" si="27"/>
        <v>1</v>
      </c>
      <c r="AN147" s="89">
        <f t="shared" si="28"/>
        <v>0</v>
      </c>
    </row>
    <row r="148" spans="2:40" ht="13.8" thickBot="1" x14ac:dyDescent="0.25">
      <c r="C148" s="363"/>
      <c r="D148" s="370"/>
      <c r="E148" s="371"/>
      <c r="F148" s="42" t="s">
        <v>339</v>
      </c>
      <c r="G148" s="43"/>
      <c r="H148" s="44">
        <f>COUNTA(H117:H147)</f>
        <v>31</v>
      </c>
      <c r="I148" s="74">
        <f>1-(COUNTIF(I117:I147,"☓"))/31</f>
        <v>1</v>
      </c>
      <c r="J148" s="74">
        <f t="shared" ref="J148:AL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97" t="str">
        <f>IF(AN148=0,"100%",AVERAGE(AM117:AM147))</f>
        <v>100%</v>
      </c>
      <c r="AN148" s="93">
        <f>SUM(AN117:AN147)</f>
        <v>0</v>
      </c>
    </row>
    <row r="149" spans="2:40" ht="30.6" thickBot="1" x14ac:dyDescent="0.25">
      <c r="F149" s="49" t="s">
        <v>340</v>
      </c>
      <c r="G149" s="50"/>
      <c r="H149" s="50"/>
      <c r="I149" s="75">
        <f>AVERAGE(I116,I148)</f>
        <v>0.93465909090909083</v>
      </c>
      <c r="J149" s="76">
        <f t="shared" ref="J149:AL149" si="30">AVERAGE(J116,J148)</f>
        <v>0.93465909090909083</v>
      </c>
      <c r="K149" s="76">
        <f t="shared" si="30"/>
        <v>0.93465909090909083</v>
      </c>
      <c r="L149" s="76">
        <f t="shared" si="30"/>
        <v>0.93465909090909083</v>
      </c>
      <c r="M149" s="76">
        <f t="shared" si="30"/>
        <v>0.93465909090909083</v>
      </c>
      <c r="N149" s="76">
        <f t="shared" si="30"/>
        <v>0.93465909090909083</v>
      </c>
      <c r="O149" s="76">
        <f t="shared" si="30"/>
        <v>0.93465909090909083</v>
      </c>
      <c r="P149" s="76">
        <f t="shared" si="30"/>
        <v>0.93465909090909083</v>
      </c>
      <c r="Q149" s="76">
        <f t="shared" si="30"/>
        <v>0.93465909090909083</v>
      </c>
      <c r="R149" s="76">
        <f t="shared" si="30"/>
        <v>0.93465909090909083</v>
      </c>
      <c r="S149" s="76">
        <f t="shared" si="30"/>
        <v>0.93465909090909083</v>
      </c>
      <c r="T149" s="76">
        <f t="shared" si="30"/>
        <v>0.93465909090909083</v>
      </c>
      <c r="U149" s="76">
        <f t="shared" si="30"/>
        <v>0.93465909090909083</v>
      </c>
      <c r="V149" s="76">
        <f t="shared" si="30"/>
        <v>0.93465909090909083</v>
      </c>
      <c r="W149" s="76">
        <f t="shared" si="30"/>
        <v>0.93465909090909083</v>
      </c>
      <c r="X149" s="76">
        <f t="shared" si="30"/>
        <v>0.93465909090909083</v>
      </c>
      <c r="Y149" s="76">
        <f t="shared" si="30"/>
        <v>0.93465909090909083</v>
      </c>
      <c r="Z149" s="76">
        <f t="shared" si="30"/>
        <v>0.93465909090909083</v>
      </c>
      <c r="AA149" s="76">
        <f t="shared" si="30"/>
        <v>0.98011363636363635</v>
      </c>
      <c r="AB149" s="76">
        <f t="shared" si="30"/>
        <v>0.93465909090909083</v>
      </c>
      <c r="AC149" s="76">
        <f t="shared" si="30"/>
        <v>0.93465909090909083</v>
      </c>
      <c r="AD149" s="76">
        <f t="shared" si="30"/>
        <v>0.93465909090909083</v>
      </c>
      <c r="AE149" s="76">
        <f t="shared" si="30"/>
        <v>0.93465909090909083</v>
      </c>
      <c r="AF149" s="76">
        <f t="shared" si="30"/>
        <v>0.93465909090909083</v>
      </c>
      <c r="AG149" s="76">
        <f t="shared" si="30"/>
        <v>0.93465909090909083</v>
      </c>
      <c r="AH149" s="76">
        <f t="shared" si="30"/>
        <v>0.93465909090909083</v>
      </c>
      <c r="AI149" s="76">
        <f t="shared" si="30"/>
        <v>0.93465909090909083</v>
      </c>
      <c r="AJ149" s="76">
        <f t="shared" si="30"/>
        <v>0.93465909090909083</v>
      </c>
      <c r="AK149" s="76">
        <f t="shared" si="30"/>
        <v>0.93465909090909083</v>
      </c>
      <c r="AL149" s="76">
        <f t="shared" si="30"/>
        <v>0.93465909090909083</v>
      </c>
      <c r="AM149" s="127">
        <f>1-(AN149/3900)</f>
        <v>0.91538461538461535</v>
      </c>
      <c r="AN149" s="128">
        <f>SUM(AN116+AN148)</f>
        <v>330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L2"/>
    <mergeCell ref="AM2:AM4"/>
    <mergeCell ref="AN2:AN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1375" priority="5" stopIfTrue="1" operator="equal">
      <formula>"☓"</formula>
    </cfRule>
    <cfRule type="containsText" dxfId="1374" priority="6" stopIfTrue="1" operator="containsText" text="☓">
      <formula>NOT(ISERROR(SEARCH("☓",H4)))</formula>
    </cfRule>
  </conditionalFormatting>
  <conditionalFormatting sqref="I12:W22">
    <cfRule type="containsText" dxfId="1373" priority="32" stopIfTrue="1" operator="containsText" text="☓">
      <formula>NOT(ISERROR(SEARCH("☓",I12)))</formula>
    </cfRule>
    <cfRule type="cellIs" dxfId="1372" priority="31" stopIfTrue="1" operator="equal">
      <formula>"☓"</formula>
    </cfRule>
  </conditionalFormatting>
  <conditionalFormatting sqref="I24:W34">
    <cfRule type="containsText" dxfId="1371" priority="30" stopIfTrue="1" operator="containsText" text="☓">
      <formula>NOT(ISERROR(SEARCH("☓",I24)))</formula>
    </cfRule>
  </conditionalFormatting>
  <conditionalFormatting sqref="I53:W58">
    <cfRule type="cellIs" dxfId="1370" priority="23" stopIfTrue="1" operator="equal">
      <formula>"☓"</formula>
    </cfRule>
    <cfRule type="containsText" dxfId="1369" priority="24" stopIfTrue="1" operator="containsText" text="☓">
      <formula>NOT(ISERROR(SEARCH("☓",I53)))</formula>
    </cfRule>
  </conditionalFormatting>
  <conditionalFormatting sqref="I60:W61">
    <cfRule type="containsText" dxfId="1368" priority="22" stopIfTrue="1" operator="containsText" text="☓">
      <formula>NOT(ISERROR(SEARCH("☓",I60)))</formula>
    </cfRule>
  </conditionalFormatting>
  <conditionalFormatting sqref="I63:W69">
    <cfRule type="containsText" dxfId="1367" priority="20" stopIfTrue="1" operator="containsText" text="☓">
      <formula>NOT(ISERROR(SEARCH("☓",I63)))</formula>
    </cfRule>
  </conditionalFormatting>
  <conditionalFormatting sqref="I71:W72">
    <cfRule type="cellIs" dxfId="1366" priority="17" stopIfTrue="1" operator="equal">
      <formula>"☓"</formula>
    </cfRule>
    <cfRule type="containsText" dxfId="1365" priority="18" stopIfTrue="1" operator="containsText" text="☓">
      <formula>NOT(ISERROR(SEARCH("☓",I71)))</formula>
    </cfRule>
  </conditionalFormatting>
  <conditionalFormatting sqref="I94:W114">
    <cfRule type="containsText" dxfId="1364" priority="10" stopIfTrue="1" operator="containsText" text="☓">
      <formula>NOT(ISERROR(SEARCH("☓",I94)))</formula>
    </cfRule>
    <cfRule type="cellIs" dxfId="1363" priority="9" stopIfTrue="1" operator="equal">
      <formula>"☓"</formula>
    </cfRule>
  </conditionalFormatting>
  <conditionalFormatting sqref="I117:W147">
    <cfRule type="containsText" dxfId="1362" priority="8" stopIfTrue="1" operator="containsText" text="☓">
      <formula>NOT(ISERROR(SEARCH("☓",I117)))</formula>
    </cfRule>
  </conditionalFormatting>
  <conditionalFormatting sqref="I41:X51">
    <cfRule type="cellIs" dxfId="1361" priority="25" stopIfTrue="1" operator="equal">
      <formula>"☓"</formula>
    </cfRule>
    <cfRule type="containsText" dxfId="1360" priority="26" stopIfTrue="1" operator="containsText" text="☓">
      <formula>NOT(ISERROR(SEARCH("☓",I41)))</formula>
    </cfRule>
  </conditionalFormatting>
  <conditionalFormatting sqref="I63:X69">
    <cfRule type="cellIs" dxfId="1359" priority="19" stopIfTrue="1" operator="equal">
      <formula>"☓"</formula>
    </cfRule>
  </conditionalFormatting>
  <conditionalFormatting sqref="I74:X75">
    <cfRule type="cellIs" dxfId="1358" priority="13" stopIfTrue="1" operator="equal">
      <formula>"☓"</formula>
    </cfRule>
    <cfRule type="containsText" dxfId="1357" priority="14" stopIfTrue="1" operator="containsText" text="☓">
      <formula>NOT(ISERROR(SEARCH("☓",I74)))</formula>
    </cfRule>
  </conditionalFormatting>
  <conditionalFormatting sqref="I60:Y61">
    <cfRule type="cellIs" dxfId="1356" priority="21" stopIfTrue="1" operator="equal">
      <formula>"☓"</formula>
    </cfRule>
  </conditionalFormatting>
  <conditionalFormatting sqref="I117:Y147">
    <cfRule type="cellIs" dxfId="1355" priority="7" stopIfTrue="1" operator="equal">
      <formula>"☓"</formula>
    </cfRule>
  </conditionalFormatting>
  <conditionalFormatting sqref="I24:AC34">
    <cfRule type="cellIs" dxfId="1354" priority="29" stopIfTrue="1" operator="equal">
      <formula>"☓"</formula>
    </cfRule>
  </conditionalFormatting>
  <conditionalFormatting sqref="I77:AE81 I89:AE92">
    <cfRule type="cellIs" dxfId="1353" priority="11" stopIfTrue="1" operator="equal">
      <formula>"☓"</formula>
    </cfRule>
    <cfRule type="containsText" dxfId="1352" priority="12" stopIfTrue="1" operator="containsText" text="☓">
      <formula>NOT(ISERROR(SEARCH("☓",I77)))</formula>
    </cfRule>
  </conditionalFormatting>
  <conditionalFormatting sqref="I5:AL10">
    <cfRule type="cellIs" dxfId="1351" priority="33" stopIfTrue="1" operator="equal">
      <formula>"☓"</formula>
    </cfRule>
    <cfRule type="containsText" dxfId="1350" priority="34" stopIfTrue="1" operator="containsText" text="☓">
      <formula>NOT(ISERROR(SEARCH("☓",I5)))</formula>
    </cfRule>
  </conditionalFormatting>
  <conditionalFormatting sqref="I36:AL39">
    <cfRule type="cellIs" dxfId="1349" priority="3" stopIfTrue="1" operator="equal">
      <formula>"☓"</formula>
    </cfRule>
    <cfRule type="containsText" dxfId="1348" priority="4" stopIfTrue="1" operator="containsText" text="☓">
      <formula>NOT(ISERROR(SEARCH("☓",I36)))</formula>
    </cfRule>
  </conditionalFormatting>
  <conditionalFormatting sqref="I82:AL88">
    <cfRule type="containsText" dxfId="1347" priority="2" stopIfTrue="1" operator="containsText" text="☓">
      <formula>NOT(ISERROR(SEARCH("☓",I82)))</formula>
    </cfRule>
    <cfRule type="cellIs" dxfId="1346" priority="1" stopIfTrue="1" operator="equal">
      <formula>"☓"</formula>
    </cfRule>
  </conditionalFormatting>
  <conditionalFormatting sqref="X63:X69">
    <cfRule type="containsText" dxfId="1345" priority="98" stopIfTrue="1" operator="containsText" text="☓">
      <formula>NOT(ISERROR(SEARCH("☓",X63)))</formula>
    </cfRule>
    <cfRule type="cellIs" dxfId="1344" priority="96" stopIfTrue="1" operator="greaterThan">
      <formula>0</formula>
    </cfRule>
    <cfRule type="cellIs" dxfId="1343" priority="97" stopIfTrue="1" operator="equal">
      <formula>"☓"</formula>
    </cfRule>
    <cfRule type="cellIs" dxfId="1342" priority="95" stopIfTrue="1" operator="equal">
      <formula>"☓"</formula>
    </cfRule>
    <cfRule type="containsText" dxfId="1341" priority="94" stopIfTrue="1" operator="containsText" text="☓">
      <formula>NOT(ISERROR(SEARCH("☓",X63)))</formula>
    </cfRule>
    <cfRule type="cellIs" dxfId="1340" priority="93" stopIfTrue="1" operator="equal">
      <formula>"☓"</formula>
    </cfRule>
    <cfRule type="cellIs" dxfId="1339" priority="92" stopIfTrue="1" operator="greaterThan">
      <formula>0</formula>
    </cfRule>
  </conditionalFormatting>
  <conditionalFormatting sqref="X60:Y61">
    <cfRule type="cellIs" dxfId="1338" priority="103" stopIfTrue="1" operator="equal">
      <formula>"☓"</formula>
    </cfRule>
    <cfRule type="containsText" dxfId="1337" priority="102" stopIfTrue="1" operator="containsText" text="☓">
      <formula>NOT(ISERROR(SEARCH("☓",X60)))</formula>
    </cfRule>
    <cfRule type="cellIs" dxfId="1336" priority="101" stopIfTrue="1" operator="equal">
      <formula>"☓"</formula>
    </cfRule>
    <cfRule type="cellIs" dxfId="1335" priority="100" stopIfTrue="1" operator="greaterThan">
      <formula>0</formula>
    </cfRule>
    <cfRule type="cellIs" dxfId="1334" priority="104" stopIfTrue="1" operator="greaterThan">
      <formula>0</formula>
    </cfRule>
  </conditionalFormatting>
  <conditionalFormatting sqref="X117:Y147">
    <cfRule type="containsText" dxfId="1333" priority="54" stopIfTrue="1" operator="containsText" text="☓">
      <formula>NOT(ISERROR(SEARCH("☓",X117)))</formula>
    </cfRule>
    <cfRule type="containsText" dxfId="1332" priority="58" stopIfTrue="1" operator="containsText" text="☓">
      <formula>NOT(ISERROR(SEARCH("☓",X117)))</formula>
    </cfRule>
    <cfRule type="cellIs" dxfId="1331" priority="57" stopIfTrue="1" operator="equal">
      <formula>"☓"</formula>
    </cfRule>
    <cfRule type="cellIs" dxfId="1330" priority="56" stopIfTrue="1" operator="greaterThan">
      <formula>0</formula>
    </cfRule>
    <cfRule type="cellIs" dxfId="1329" priority="55" stopIfTrue="1" operator="equal">
      <formula>"☓"</formula>
    </cfRule>
    <cfRule type="cellIs" dxfId="1328" priority="53" stopIfTrue="1" operator="equal">
      <formula>"☓"</formula>
    </cfRule>
    <cfRule type="cellIs" dxfId="1327" priority="52" stopIfTrue="1" operator="greaterThan">
      <formula>0</formula>
    </cfRule>
  </conditionalFormatting>
  <conditionalFormatting sqref="X54:Z55 AE54:AF55 AH54:AL55">
    <cfRule type="cellIs" dxfId="1326" priority="245" stopIfTrue="1" operator="equal">
      <formula>"☓"</formula>
    </cfRule>
    <cfRule type="containsText" dxfId="1325" priority="246" stopIfTrue="1" operator="containsText" text="☓">
      <formula>NOT(ISERROR(SEARCH("☓",X54)))</formula>
    </cfRule>
  </conditionalFormatting>
  <conditionalFormatting sqref="X24:AC34">
    <cfRule type="cellIs" dxfId="1324" priority="164" stopIfTrue="1" operator="greaterThan">
      <formula>0</formula>
    </cfRule>
    <cfRule type="containsText" dxfId="1323" priority="170" stopIfTrue="1" operator="containsText" text="☓">
      <formula>NOT(ISERROR(SEARCH("☓",X24)))</formula>
    </cfRule>
    <cfRule type="cellIs" dxfId="1322" priority="169" stopIfTrue="1" operator="equal">
      <formula>"☓"</formula>
    </cfRule>
    <cfRule type="cellIs" dxfId="1321" priority="168" stopIfTrue="1" operator="greaterThan">
      <formula>0</formula>
    </cfRule>
    <cfRule type="cellIs" dxfId="1320" priority="167" stopIfTrue="1" operator="equal">
      <formula>"☓"</formula>
    </cfRule>
    <cfRule type="containsText" dxfId="1319" priority="166" stopIfTrue="1" operator="containsText" text="☓">
      <formula>NOT(ISERROR(SEARCH("☓",X24)))</formula>
    </cfRule>
    <cfRule type="cellIs" dxfId="1318" priority="165" stopIfTrue="1" operator="equal">
      <formula>"☓"</formula>
    </cfRule>
  </conditionalFormatting>
  <conditionalFormatting sqref="X60:AF61">
    <cfRule type="containsText" dxfId="1317" priority="106" stopIfTrue="1" operator="containsText" text="☓">
      <formula>NOT(ISERROR(SEARCH("☓",X60)))</formula>
    </cfRule>
    <cfRule type="cellIs" dxfId="1316" priority="105" stopIfTrue="1" operator="equal">
      <formula>"☓"</formula>
    </cfRule>
  </conditionalFormatting>
  <conditionalFormatting sqref="X13:AG21">
    <cfRule type="cellIs" dxfId="1315" priority="221" stopIfTrue="1" operator="equal">
      <formula>"☓"</formula>
    </cfRule>
    <cfRule type="containsText" dxfId="1314" priority="222" stopIfTrue="1" operator="containsText" text="☓">
      <formula>NOT(ISERROR(SEARCH("☓",X13)))</formula>
    </cfRule>
  </conditionalFormatting>
  <conditionalFormatting sqref="X12:AJ12 AH13:AJ20 AH21:AL21">
    <cfRule type="containsText" dxfId="1313" priority="256" stopIfTrue="1" operator="containsText" text="☓">
      <formula>NOT(ISERROR(SEARCH("☓",X12)))</formula>
    </cfRule>
    <cfRule type="cellIs" dxfId="1312" priority="255" stopIfTrue="1" operator="equal">
      <formula>"☓"</formula>
    </cfRule>
  </conditionalFormatting>
  <conditionalFormatting sqref="Y63 Y68:Y69">
    <cfRule type="cellIs" dxfId="1311" priority="205" stopIfTrue="1" operator="equal">
      <formula>"☓"</formula>
    </cfRule>
    <cfRule type="containsText" dxfId="1310" priority="206" stopIfTrue="1" operator="containsText" text="☓">
      <formula>NOT(ISERROR(SEARCH("☓",Y63)))</formula>
    </cfRule>
  </conditionalFormatting>
  <conditionalFormatting sqref="Y74:AC74 AI74:AJ74">
    <cfRule type="cellIs" dxfId="1309" priority="237" stopIfTrue="1" operator="equal">
      <formula>"☓"</formula>
    </cfRule>
    <cfRule type="containsText" dxfId="1308" priority="238" stopIfTrue="1" operator="containsText" text="☓">
      <formula>NOT(ISERROR(SEARCH("☓",Y74)))</formula>
    </cfRule>
  </conditionalFormatting>
  <conditionalFormatting sqref="Y64:AG67">
    <cfRule type="containsText" dxfId="1307" priority="110" stopIfTrue="1" operator="containsText" text="☓">
      <formula>NOT(ISERROR(SEARCH("☓",Y64)))</formula>
    </cfRule>
    <cfRule type="cellIs" dxfId="1306" priority="107" stopIfTrue="1" operator="equal">
      <formula>"☓"</formula>
    </cfRule>
    <cfRule type="containsText" dxfId="1305" priority="114" stopIfTrue="1" operator="containsText" text="☓">
      <formula>NOT(ISERROR(SEARCH("☓",Y64)))</formula>
    </cfRule>
    <cfRule type="cellIs" dxfId="1304" priority="113" stopIfTrue="1" operator="equal">
      <formula>"☓"</formula>
    </cfRule>
    <cfRule type="cellIs" dxfId="1303" priority="112" stopIfTrue="1" operator="greaterThan">
      <formula>0</formula>
    </cfRule>
    <cfRule type="cellIs" dxfId="1302" priority="111" stopIfTrue="1" operator="equal">
      <formula>"☓"</formula>
    </cfRule>
    <cfRule type="cellIs" dxfId="1301" priority="109" stopIfTrue="1" operator="equal">
      <formula>"☓"</formula>
    </cfRule>
    <cfRule type="cellIs" dxfId="1300" priority="108" stopIfTrue="1" operator="greaterThan">
      <formula>0</formula>
    </cfRule>
  </conditionalFormatting>
  <conditionalFormatting sqref="AA54:AD57">
    <cfRule type="cellIs" dxfId="1299" priority="215" stopIfTrue="1" operator="equal">
      <formula>"☓"</formula>
    </cfRule>
    <cfRule type="containsText" dxfId="1298" priority="216" stopIfTrue="1" operator="containsText" text="☓">
      <formula>NOT(ISERROR(SEARCH("☓",AA54)))</formula>
    </cfRule>
  </conditionalFormatting>
  <conditionalFormatting sqref="AA71:AK72">
    <cfRule type="containsText" dxfId="1297" priority="90" stopIfTrue="1" operator="containsText" text="☓">
      <formula>NOT(ISERROR(SEARCH("☓",AA71)))</formula>
    </cfRule>
    <cfRule type="cellIs" dxfId="1296" priority="89" stopIfTrue="1" operator="equal">
      <formula>"☓"</formula>
    </cfRule>
  </conditionalFormatting>
  <conditionalFormatting sqref="AB118:AB142 AB143:AC145">
    <cfRule type="containsText" dxfId="1295" priority="46" stopIfTrue="1" operator="containsText" text="☓">
      <formula>NOT(ISERROR(SEARCH("☓",AB118)))</formula>
    </cfRule>
    <cfRule type="cellIs" dxfId="1294" priority="47" stopIfTrue="1" operator="equal">
      <formula>"☓"</formula>
    </cfRule>
    <cfRule type="cellIs" dxfId="1293" priority="45" stopIfTrue="1" operator="equal">
      <formula>"☓"</formula>
    </cfRule>
    <cfRule type="cellIs" dxfId="1292" priority="48" stopIfTrue="1" operator="greaterThan">
      <formula>0</formula>
    </cfRule>
  </conditionalFormatting>
  <conditionalFormatting sqref="AB118:AB142 AB143:AK145">
    <cfRule type="containsText" dxfId="1291" priority="50" stopIfTrue="1" operator="containsText" text="☓">
      <formula>NOT(ISERROR(SEARCH("☓",AB118)))</formula>
    </cfRule>
    <cfRule type="cellIs" dxfId="1290" priority="49" stopIfTrue="1" operator="equal">
      <formula>"☓"</formula>
    </cfRule>
  </conditionalFormatting>
  <conditionalFormatting sqref="AB143:AC145 AB118:AB142">
    <cfRule type="cellIs" dxfId="1289" priority="44" stopIfTrue="1" operator="greaterThan">
      <formula>0</formula>
    </cfRule>
  </conditionalFormatting>
  <conditionalFormatting sqref="AB143:AC145">
    <cfRule type="cellIs" dxfId="1288" priority="43" stopIfTrue="1" operator="equal">
      <formula>"☓"</formula>
    </cfRule>
  </conditionalFormatting>
  <conditionalFormatting sqref="AB63:AE63 AB68:AE68">
    <cfRule type="containsText" dxfId="1287" priority="118" stopIfTrue="1" operator="containsText" text="☓">
      <formula>NOT(ISERROR(SEARCH("☓",AB63)))</formula>
    </cfRule>
    <cfRule type="containsText" dxfId="1286" priority="122" stopIfTrue="1" operator="containsText" text="☓">
      <formula>NOT(ISERROR(SEARCH("☓",AB63)))</formula>
    </cfRule>
    <cfRule type="cellIs" dxfId="1285" priority="121" stopIfTrue="1" operator="equal">
      <formula>"☓"</formula>
    </cfRule>
    <cfRule type="cellIs" dxfId="1284" priority="120" stopIfTrue="1" operator="greaterThan">
      <formula>0</formula>
    </cfRule>
    <cfRule type="cellIs" dxfId="1283" priority="119" stopIfTrue="1" operator="equal">
      <formula>"☓"</formula>
    </cfRule>
    <cfRule type="cellIs" dxfId="1282" priority="115" stopIfTrue="1" operator="equal">
      <formula>"☓"</formula>
    </cfRule>
    <cfRule type="cellIs" dxfId="1281" priority="116" stopIfTrue="1" operator="greaterThan">
      <formula>0</formula>
    </cfRule>
    <cfRule type="cellIs" dxfId="1280" priority="117" stopIfTrue="1" operator="equal">
      <formula>"☓"</formula>
    </cfRule>
  </conditionalFormatting>
  <conditionalFormatting sqref="AB118:AG142">
    <cfRule type="cellIs" dxfId="1279" priority="41" stopIfTrue="1" operator="equal">
      <formula>"☓"</formula>
    </cfRule>
  </conditionalFormatting>
  <conditionalFormatting sqref="AC94:AC114">
    <cfRule type="cellIs" dxfId="1278" priority="61" stopIfTrue="1" operator="equal">
      <formula>"☓"</formula>
    </cfRule>
    <cfRule type="cellIs" dxfId="1277" priority="60" stopIfTrue="1" operator="greaterThan">
      <formula>0</formula>
    </cfRule>
    <cfRule type="containsText" dxfId="1276" priority="66" stopIfTrue="1" operator="containsText" text="☓">
      <formula>NOT(ISERROR(SEARCH("☓",AC94)))</formula>
    </cfRule>
    <cfRule type="cellIs" dxfId="1275" priority="65" stopIfTrue="1" operator="equal">
      <formula>"☓"</formula>
    </cfRule>
    <cfRule type="cellIs" dxfId="1274" priority="63" stopIfTrue="1" operator="equal">
      <formula>"☓"</formula>
    </cfRule>
    <cfRule type="cellIs" dxfId="1273" priority="64" stopIfTrue="1" operator="greaterThan">
      <formula>0</formula>
    </cfRule>
    <cfRule type="containsText" dxfId="1272" priority="62" stopIfTrue="1" operator="containsText" text="☓">
      <formula>NOT(ISERROR(SEARCH("☓",AC94)))</formula>
    </cfRule>
    <cfRule type="cellIs" dxfId="1271" priority="59" stopIfTrue="1" operator="equal">
      <formula>"☓"</formula>
    </cfRule>
  </conditionalFormatting>
  <conditionalFormatting sqref="AC117 AC146">
    <cfRule type="cellIs" dxfId="1270" priority="199" stopIfTrue="1" operator="equal">
      <formula>"☓"</formula>
    </cfRule>
    <cfRule type="containsText" dxfId="1269" priority="200" stopIfTrue="1" operator="containsText" text="☓">
      <formula>NOT(ISERROR(SEARCH("☓",AC117)))</formula>
    </cfRule>
  </conditionalFormatting>
  <conditionalFormatting sqref="AC118:AG142">
    <cfRule type="containsText" dxfId="1268" priority="42" stopIfTrue="1" operator="containsText" text="☓">
      <formula>NOT(ISERROR(SEARCH("☓",AC118)))</formula>
    </cfRule>
    <cfRule type="containsText" dxfId="1267" priority="38" stopIfTrue="1" operator="containsText" text="☓">
      <formula>NOT(ISERROR(SEARCH("☓",AC118)))</formula>
    </cfRule>
    <cfRule type="cellIs" dxfId="1266" priority="40" stopIfTrue="1" operator="greaterThan">
      <formula>0</formula>
    </cfRule>
    <cfRule type="cellIs" dxfId="1265" priority="39" stopIfTrue="1" operator="equal">
      <formula>"☓"</formula>
    </cfRule>
    <cfRule type="cellIs" dxfId="1264" priority="37" stopIfTrue="1" operator="equal">
      <formula>"☓"</formula>
    </cfRule>
    <cfRule type="cellIs" dxfId="1263" priority="36" stopIfTrue="1" operator="greaterThan">
      <formula>0</formula>
    </cfRule>
    <cfRule type="cellIs" dxfId="1262" priority="35" stopIfTrue="1" operator="equal">
      <formula>"☓"</formula>
    </cfRule>
  </conditionalFormatting>
  <conditionalFormatting sqref="AD25:AD32 AH26:AL28">
    <cfRule type="cellIs" dxfId="1261" priority="249" stopIfTrue="1" operator="equal">
      <formula>"☓"</formula>
    </cfRule>
    <cfRule type="containsText" dxfId="1260" priority="250" stopIfTrue="1" operator="containsText" text="☓">
      <formula>NOT(ISERROR(SEARCH("☓",AD25)))</formula>
    </cfRule>
  </conditionalFormatting>
  <conditionalFormatting sqref="AD41:AF51">
    <cfRule type="cellIs" dxfId="1259" priority="124" stopIfTrue="1" operator="greaterThan">
      <formula>0</formula>
    </cfRule>
    <cfRule type="containsText" dxfId="1258" priority="130" stopIfTrue="1" operator="containsText" text="☓">
      <formula>NOT(ISERROR(SEARCH("☓",AD41)))</formula>
    </cfRule>
    <cfRule type="cellIs" dxfId="1257" priority="123" stopIfTrue="1" operator="equal">
      <formula>"☓"</formula>
    </cfRule>
    <cfRule type="cellIs" dxfId="1256" priority="129" stopIfTrue="1" operator="equal">
      <formula>"☓"</formula>
    </cfRule>
    <cfRule type="containsText" dxfId="1255" priority="126" stopIfTrue="1" operator="containsText" text="☓">
      <formula>NOT(ISERROR(SEARCH("☓",AD41)))</formula>
    </cfRule>
    <cfRule type="cellIs" dxfId="1254" priority="128" stopIfTrue="1" operator="greaterThan">
      <formula>0</formula>
    </cfRule>
    <cfRule type="cellIs" dxfId="1253" priority="127" stopIfTrue="1" operator="equal">
      <formula>"☓"</formula>
    </cfRule>
    <cfRule type="cellIs" dxfId="1252" priority="125" stopIfTrue="1" operator="equal">
      <formula>"☓"</formula>
    </cfRule>
  </conditionalFormatting>
  <conditionalFormatting sqref="AD74:AH75">
    <cfRule type="containsText" dxfId="1251" priority="82" stopIfTrue="1" operator="containsText" text="☓">
      <formula>NOT(ISERROR(SEARCH("☓",AD74)))</formula>
    </cfRule>
    <cfRule type="cellIs" dxfId="1250" priority="81" stopIfTrue="1" operator="equal">
      <formula>"☓"</formula>
    </cfRule>
    <cfRule type="cellIs" dxfId="1249" priority="80" stopIfTrue="1" operator="greaterThan">
      <formula>0</formula>
    </cfRule>
    <cfRule type="cellIs" dxfId="1248" priority="79" stopIfTrue="1" operator="equal">
      <formula>"☓"</formula>
    </cfRule>
    <cfRule type="containsText" dxfId="1247" priority="78" stopIfTrue="1" operator="containsText" text="☓">
      <formula>NOT(ISERROR(SEARCH("☓",AD74)))</formula>
    </cfRule>
    <cfRule type="cellIs" dxfId="1246" priority="76" stopIfTrue="1" operator="greaterThan">
      <formula>0</formula>
    </cfRule>
    <cfRule type="cellIs" dxfId="1245" priority="75" stopIfTrue="1" operator="equal">
      <formula>"☓"</formula>
    </cfRule>
    <cfRule type="cellIs" dxfId="1244" priority="77" stopIfTrue="1" operator="equal">
      <formula>"☓"</formula>
    </cfRule>
  </conditionalFormatting>
  <conditionalFormatting sqref="AE25:AG33">
    <cfRule type="containsText" dxfId="1243" priority="220" stopIfTrue="1" operator="containsText" text="☓">
      <formula>NOT(ISERROR(SEARCH("☓",AE25)))</formula>
    </cfRule>
    <cfRule type="cellIs" dxfId="1242" priority="219" stopIfTrue="1" operator="equal">
      <formula>"☓"</formula>
    </cfRule>
  </conditionalFormatting>
  <conditionalFormatting sqref="AG53:AG58">
    <cfRule type="cellIs" dxfId="1241" priority="191" stopIfTrue="1" operator="equal">
      <formula>"☓"</formula>
    </cfRule>
    <cfRule type="containsText" dxfId="1240" priority="192" stopIfTrue="1" operator="containsText" text="☓">
      <formula>NOT(ISERROR(SEARCH("☓",AG53)))</formula>
    </cfRule>
  </conditionalFormatting>
  <conditionalFormatting sqref="AG60:AL60">
    <cfRule type="cellIs" dxfId="1239" priority="243" stopIfTrue="1" operator="equal">
      <formula>"☓"</formula>
    </cfRule>
    <cfRule type="containsText" dxfId="1238" priority="244" stopIfTrue="1" operator="containsText" text="☓">
      <formula>NOT(ISERROR(SEARCH("☓",AG60)))</formula>
    </cfRule>
  </conditionalFormatting>
  <conditionalFormatting sqref="AH25 AH29:AH32">
    <cfRule type="cellIs" dxfId="1237" priority="251" stopIfTrue="1" operator="equal">
      <formula>"☓"</formula>
    </cfRule>
    <cfRule type="containsText" dxfId="1236" priority="252" stopIfTrue="1" operator="containsText" text="☓">
      <formula>NOT(ISERROR(SEARCH("☓",AH25)))</formula>
    </cfRule>
  </conditionalFormatting>
  <conditionalFormatting sqref="AH71:AK72">
    <cfRule type="cellIs" dxfId="1235" priority="84" stopIfTrue="1" operator="greaterThan">
      <formula>0</formula>
    </cfRule>
    <cfRule type="cellIs" dxfId="1234" priority="85" stopIfTrue="1" operator="equal">
      <formula>"☓"</formula>
    </cfRule>
    <cfRule type="cellIs" dxfId="1233" priority="88" stopIfTrue="1" operator="greaterThan">
      <formula>0</formula>
    </cfRule>
    <cfRule type="cellIs" dxfId="1232" priority="83" stopIfTrue="1" operator="equal">
      <formula>"☓"</formula>
    </cfRule>
    <cfRule type="containsText" dxfId="1231" priority="86" stopIfTrue="1" operator="containsText" text="☓">
      <formula>NOT(ISERROR(SEARCH("☓",AH71)))</formula>
    </cfRule>
    <cfRule type="cellIs" dxfId="1230" priority="87" stopIfTrue="1" operator="equal">
      <formula>"☓"</formula>
    </cfRule>
  </conditionalFormatting>
  <conditionalFormatting sqref="AH119:AK142 Z119:AA145">
    <cfRule type="cellIs" dxfId="1229" priority="233" stopIfTrue="1" operator="equal">
      <formula>"☓"</formula>
    </cfRule>
    <cfRule type="containsText" dxfId="1228" priority="234" stopIfTrue="1" operator="containsText" text="☓">
      <formula>NOT(ISERROR(SEARCH("☓",Z119)))</formula>
    </cfRule>
  </conditionalFormatting>
  <conditionalFormatting sqref="AK12:AL20 AK41 Y42:AC50 AG42:AL50">
    <cfRule type="cellIs" dxfId="1227" priority="253" stopIfTrue="1" operator="equal">
      <formula>"☓"</formula>
    </cfRule>
    <cfRule type="containsText" dxfId="1226" priority="254" stopIfTrue="1" operator="containsText" text="☓">
      <formula>NOT(ISERROR(SEARCH("☓",Y12)))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AKG153"/>
  <sheetViews>
    <sheetView topLeftCell="E26" zoomScale="89" zoomScaleNormal="89" workbookViewId="0">
      <selection activeCell="I36" sqref="I36:I39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26" width="5.44140625" bestFit="1" customWidth="1"/>
    <col min="27" max="38" width="5.44140625" style="282" bestFit="1" customWidth="1"/>
    <col min="39" max="39" width="5.44140625" bestFit="1" customWidth="1"/>
    <col min="40" max="40" width="16.33203125" bestFit="1" customWidth="1"/>
    <col min="41" max="41" width="15.109375" bestFit="1" customWidth="1"/>
    <col min="42" max="42" width="4.88671875" style="282" customWidth="1"/>
    <col min="43" max="43" width="5.88671875" style="282" customWidth="1"/>
    <col min="44" max="44" width="3.77734375" style="282" customWidth="1"/>
    <col min="45" max="969" width="8.88671875" style="282"/>
  </cols>
  <sheetData>
    <row r="1" spans="2:969" ht="13.8" thickBot="1" x14ac:dyDescent="0.25"/>
    <row r="2" spans="2:969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381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969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9">
        <v>19</v>
      </c>
      <c r="AB3" s="329">
        <v>20</v>
      </c>
      <c r="AC3" s="329">
        <v>21</v>
      </c>
      <c r="AD3" s="329">
        <v>22</v>
      </c>
      <c r="AE3" s="329">
        <v>23</v>
      </c>
      <c r="AF3" s="329">
        <v>24</v>
      </c>
      <c r="AG3" s="329">
        <v>25</v>
      </c>
      <c r="AH3" s="329">
        <v>26</v>
      </c>
      <c r="AI3" s="329">
        <v>27</v>
      </c>
      <c r="AJ3" s="329">
        <v>28</v>
      </c>
      <c r="AK3" s="329">
        <v>29</v>
      </c>
      <c r="AL3" s="329">
        <v>30</v>
      </c>
      <c r="AM3" s="328">
        <v>31</v>
      </c>
      <c r="AN3" s="385"/>
      <c r="AO3" s="382"/>
    </row>
    <row r="4" spans="2:969" ht="13.8" thickBot="1" x14ac:dyDescent="0.25">
      <c r="B4" s="6"/>
      <c r="C4" s="3"/>
      <c r="D4" s="2"/>
      <c r="E4" s="3"/>
      <c r="F4" s="35"/>
      <c r="G4" s="5"/>
      <c r="H4" s="325" t="s">
        <v>383</v>
      </c>
      <c r="I4" s="333" t="s">
        <v>343</v>
      </c>
      <c r="J4" s="333" t="s">
        <v>344</v>
      </c>
      <c r="K4" s="310" t="s">
        <v>345</v>
      </c>
      <c r="L4" s="310" t="s">
        <v>346</v>
      </c>
      <c r="M4" s="310" t="s">
        <v>347</v>
      </c>
      <c r="N4" s="310" t="s">
        <v>341</v>
      </c>
      <c r="O4" s="310" t="s">
        <v>342</v>
      </c>
      <c r="P4" s="310" t="s">
        <v>343</v>
      </c>
      <c r="Q4" s="310" t="s">
        <v>344</v>
      </c>
      <c r="R4" s="310" t="s">
        <v>345</v>
      </c>
      <c r="S4" s="310" t="s">
        <v>346</v>
      </c>
      <c r="T4" s="310" t="s">
        <v>347</v>
      </c>
      <c r="U4" s="310" t="s">
        <v>341</v>
      </c>
      <c r="V4" s="310" t="s">
        <v>342</v>
      </c>
      <c r="W4" s="310" t="s">
        <v>343</v>
      </c>
      <c r="X4" s="310" t="s">
        <v>344</v>
      </c>
      <c r="Y4" s="310" t="s">
        <v>345</v>
      </c>
      <c r="Z4" s="310" t="s">
        <v>346</v>
      </c>
      <c r="AA4" s="310" t="s">
        <v>347</v>
      </c>
      <c r="AB4" s="310" t="s">
        <v>341</v>
      </c>
      <c r="AC4" s="310" t="s">
        <v>342</v>
      </c>
      <c r="AD4" s="310" t="s">
        <v>343</v>
      </c>
      <c r="AE4" s="310" t="s">
        <v>344</v>
      </c>
      <c r="AF4" s="333" t="s">
        <v>345</v>
      </c>
      <c r="AG4" s="310" t="s">
        <v>346</v>
      </c>
      <c r="AH4" s="333" t="s">
        <v>347</v>
      </c>
      <c r="AI4" s="310" t="s">
        <v>341</v>
      </c>
      <c r="AJ4" s="333" t="s">
        <v>342</v>
      </c>
      <c r="AK4" s="310" t="s">
        <v>343</v>
      </c>
      <c r="AL4" s="333" t="s">
        <v>344</v>
      </c>
      <c r="AM4" s="310" t="s">
        <v>345</v>
      </c>
      <c r="AN4" s="386"/>
      <c r="AO4" s="343"/>
    </row>
    <row r="5" spans="2:969" s="282" customFormat="1" x14ac:dyDescent="0.2">
      <c r="B5" s="298">
        <v>1</v>
      </c>
      <c r="C5" s="344" t="s">
        <v>6</v>
      </c>
      <c r="D5" s="347" t="s">
        <v>7</v>
      </c>
      <c r="E5" s="387"/>
      <c r="F5" s="299" t="s">
        <v>8</v>
      </c>
      <c r="G5" s="300" t="s">
        <v>9</v>
      </c>
      <c r="H5" s="301" t="s">
        <v>10</v>
      </c>
      <c r="I5" s="277"/>
      <c r="J5" s="277"/>
      <c r="K5" s="277"/>
      <c r="L5" s="277"/>
      <c r="M5" s="277"/>
      <c r="N5" s="277"/>
      <c r="O5" s="277"/>
      <c r="P5" s="277"/>
      <c r="Q5" s="277"/>
      <c r="R5" s="277"/>
      <c r="S5" s="277"/>
      <c r="T5" s="277"/>
      <c r="U5" s="277"/>
      <c r="V5" s="277"/>
      <c r="W5" s="277"/>
      <c r="X5" s="312"/>
      <c r="Y5" s="312"/>
      <c r="Z5" s="312"/>
      <c r="AA5" s="331"/>
      <c r="AB5" s="331"/>
      <c r="AC5" s="331"/>
      <c r="AD5" s="331"/>
      <c r="AE5" s="331"/>
      <c r="AF5" s="331"/>
      <c r="AG5" s="331"/>
      <c r="AH5" s="331"/>
      <c r="AI5" s="331"/>
      <c r="AJ5" s="331"/>
      <c r="AK5" s="331"/>
      <c r="AL5" s="331"/>
      <c r="AM5" s="312"/>
      <c r="AN5" s="279">
        <f>IF(COUNTA(I5:AM5)=0,1,1-COUNTIF(I5:AM5,"☓")/31)</f>
        <v>1</v>
      </c>
      <c r="AO5" s="303">
        <f>COUNTA(I5:AM5)</f>
        <v>0</v>
      </c>
      <c r="AP5" s="281"/>
    </row>
    <row r="6" spans="2:969" s="282" customFormat="1" x14ac:dyDescent="0.2">
      <c r="B6" s="273">
        <v>2</v>
      </c>
      <c r="C6" s="345"/>
      <c r="D6" s="349"/>
      <c r="E6" s="388"/>
      <c r="F6" s="283" t="s">
        <v>12</v>
      </c>
      <c r="G6" s="284" t="s">
        <v>13</v>
      </c>
      <c r="H6" s="285" t="s">
        <v>10</v>
      </c>
      <c r="I6" s="277"/>
      <c r="J6" s="277"/>
      <c r="K6" s="277"/>
      <c r="L6" s="277"/>
      <c r="M6" s="277"/>
      <c r="N6" s="277"/>
      <c r="O6" s="277"/>
      <c r="P6" s="277"/>
      <c r="Q6" s="277"/>
      <c r="R6" s="277"/>
      <c r="S6" s="277"/>
      <c r="T6" s="277"/>
      <c r="U6" s="277"/>
      <c r="V6" s="277"/>
      <c r="W6" s="277"/>
      <c r="X6" s="278"/>
      <c r="Y6" s="278"/>
      <c r="Z6" s="278"/>
      <c r="AA6" s="302"/>
      <c r="AB6" s="302"/>
      <c r="AC6" s="302"/>
      <c r="AD6" s="302"/>
      <c r="AE6" s="302"/>
      <c r="AF6" s="302"/>
      <c r="AG6" s="302"/>
      <c r="AH6" s="302"/>
      <c r="AI6" s="302"/>
      <c r="AJ6" s="302"/>
      <c r="AK6" s="302"/>
      <c r="AL6" s="302"/>
      <c r="AM6" s="278"/>
      <c r="AN6" s="304">
        <f t="shared" ref="AN6:AN10" si="0">IF(COUNTA(I6:AM6)=0,1,1-COUNTIF(I6:AM6,"☓")/31)</f>
        <v>1</v>
      </c>
      <c r="AO6" s="305">
        <f t="shared" ref="AO6:AO10" si="1">COUNTA(I6:AM6)</f>
        <v>0</v>
      </c>
      <c r="AP6" s="281"/>
    </row>
    <row r="7" spans="2:969" s="282" customFormat="1" x14ac:dyDescent="0.2">
      <c r="B7" s="273">
        <v>3</v>
      </c>
      <c r="C7" s="345"/>
      <c r="D7" s="349"/>
      <c r="E7" s="388"/>
      <c r="F7" s="283" t="s">
        <v>15</v>
      </c>
      <c r="G7" s="284" t="s">
        <v>16</v>
      </c>
      <c r="H7" s="285" t="s">
        <v>10</v>
      </c>
      <c r="I7" s="277"/>
      <c r="J7" s="277"/>
      <c r="K7" s="277"/>
      <c r="L7" s="277"/>
      <c r="M7" s="277"/>
      <c r="N7" s="277"/>
      <c r="O7" s="277"/>
      <c r="P7" s="277"/>
      <c r="Q7" s="277"/>
      <c r="R7" s="277"/>
      <c r="S7" s="277"/>
      <c r="T7" s="277"/>
      <c r="U7" s="277"/>
      <c r="V7" s="277"/>
      <c r="W7" s="277"/>
      <c r="X7" s="278"/>
      <c r="Y7" s="278"/>
      <c r="Z7" s="278"/>
      <c r="AA7" s="302"/>
      <c r="AB7" s="302"/>
      <c r="AC7" s="302"/>
      <c r="AD7" s="302"/>
      <c r="AE7" s="302"/>
      <c r="AF7" s="302"/>
      <c r="AG7" s="302"/>
      <c r="AH7" s="302"/>
      <c r="AI7" s="302"/>
      <c r="AJ7" s="302"/>
      <c r="AK7" s="302"/>
      <c r="AL7" s="302"/>
      <c r="AM7" s="278"/>
      <c r="AN7" s="304">
        <f t="shared" si="0"/>
        <v>1</v>
      </c>
      <c r="AO7" s="305">
        <f t="shared" si="1"/>
        <v>0</v>
      </c>
      <c r="AP7" s="281"/>
    </row>
    <row r="8" spans="2:969" s="282" customFormat="1" x14ac:dyDescent="0.2">
      <c r="B8" s="273">
        <v>4</v>
      </c>
      <c r="C8" s="345"/>
      <c r="D8" s="349"/>
      <c r="E8" s="388"/>
      <c r="F8" s="283" t="s">
        <v>17</v>
      </c>
      <c r="G8" s="284" t="s">
        <v>18</v>
      </c>
      <c r="H8" s="285" t="s">
        <v>10</v>
      </c>
      <c r="I8" s="277"/>
      <c r="J8" s="277"/>
      <c r="K8" s="277"/>
      <c r="L8" s="277"/>
      <c r="M8" s="277"/>
      <c r="N8" s="277"/>
      <c r="O8" s="277"/>
      <c r="P8" s="277"/>
      <c r="Q8" s="277"/>
      <c r="R8" s="277"/>
      <c r="S8" s="277"/>
      <c r="T8" s="277"/>
      <c r="U8" s="277"/>
      <c r="V8" s="277"/>
      <c r="W8" s="277"/>
      <c r="X8" s="278"/>
      <c r="Y8" s="278"/>
      <c r="Z8" s="278"/>
      <c r="AA8" s="302"/>
      <c r="AB8" s="302"/>
      <c r="AC8" s="302"/>
      <c r="AD8" s="302"/>
      <c r="AE8" s="302"/>
      <c r="AF8" s="302"/>
      <c r="AG8" s="302"/>
      <c r="AH8" s="302"/>
      <c r="AI8" s="302"/>
      <c r="AJ8" s="302"/>
      <c r="AK8" s="302"/>
      <c r="AL8" s="302"/>
      <c r="AM8" s="278"/>
      <c r="AN8" s="304">
        <f t="shared" si="0"/>
        <v>1</v>
      </c>
      <c r="AO8" s="305">
        <f t="shared" si="1"/>
        <v>0</v>
      </c>
      <c r="AP8" s="281"/>
    </row>
    <row r="9" spans="2:969" s="282" customFormat="1" x14ac:dyDescent="0.2">
      <c r="B9" s="273">
        <v>5</v>
      </c>
      <c r="C9" s="345"/>
      <c r="D9" s="349"/>
      <c r="E9" s="388"/>
      <c r="F9" s="283" t="s">
        <v>20</v>
      </c>
      <c r="G9" s="284" t="s">
        <v>21</v>
      </c>
      <c r="H9" s="285" t="s">
        <v>10</v>
      </c>
      <c r="I9" s="277"/>
      <c r="J9" s="277"/>
      <c r="K9" s="277"/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7"/>
      <c r="W9" s="277"/>
      <c r="X9" s="278"/>
      <c r="Y9" s="278"/>
      <c r="Z9" s="278"/>
      <c r="AA9" s="302"/>
      <c r="AB9" s="302"/>
      <c r="AC9" s="302"/>
      <c r="AD9" s="302"/>
      <c r="AE9" s="302"/>
      <c r="AF9" s="302"/>
      <c r="AG9" s="302"/>
      <c r="AH9" s="302"/>
      <c r="AI9" s="302"/>
      <c r="AJ9" s="302"/>
      <c r="AK9" s="302"/>
      <c r="AL9" s="302"/>
      <c r="AM9" s="278"/>
      <c r="AN9" s="304">
        <f t="shared" si="0"/>
        <v>1</v>
      </c>
      <c r="AO9" s="305">
        <f t="shared" si="1"/>
        <v>0</v>
      </c>
      <c r="AP9" s="281"/>
    </row>
    <row r="10" spans="2:969" s="282" customFormat="1" ht="14.4" customHeight="1" thickBot="1" x14ac:dyDescent="0.25">
      <c r="B10" s="273">
        <v>6</v>
      </c>
      <c r="C10" s="345"/>
      <c r="D10" s="351"/>
      <c r="E10" s="389"/>
      <c r="F10" s="294" t="s">
        <v>23</v>
      </c>
      <c r="G10" s="295" t="s">
        <v>24</v>
      </c>
      <c r="H10" s="296" t="s">
        <v>10</v>
      </c>
      <c r="I10" s="277"/>
      <c r="J10" s="277"/>
      <c r="K10" s="277"/>
      <c r="L10" s="277"/>
      <c r="M10" s="277"/>
      <c r="N10" s="277"/>
      <c r="O10" s="277"/>
      <c r="P10" s="277"/>
      <c r="Q10" s="277"/>
      <c r="R10" s="277"/>
      <c r="S10" s="277"/>
      <c r="T10" s="277"/>
      <c r="U10" s="277"/>
      <c r="V10" s="277"/>
      <c r="W10" s="277"/>
      <c r="X10" s="278"/>
      <c r="Y10" s="278"/>
      <c r="Z10" s="278"/>
      <c r="AA10" s="302"/>
      <c r="AB10" s="302"/>
      <c r="AC10" s="302"/>
      <c r="AD10" s="302"/>
      <c r="AE10" s="302"/>
      <c r="AF10" s="302"/>
      <c r="AG10" s="302"/>
      <c r="AH10" s="302"/>
      <c r="AI10" s="302"/>
      <c r="AJ10" s="302"/>
      <c r="AK10" s="302"/>
      <c r="AL10" s="302"/>
      <c r="AM10" s="278"/>
      <c r="AN10" s="306">
        <f t="shared" si="0"/>
        <v>1</v>
      </c>
      <c r="AO10" s="307">
        <f t="shared" si="1"/>
        <v>0</v>
      </c>
      <c r="AP10" s="281"/>
    </row>
    <row r="11" spans="2:969" s="269" customFormat="1" ht="15" customHeight="1" thickBot="1" x14ac:dyDescent="0.25">
      <c r="B11" s="315"/>
      <c r="C11" s="345"/>
      <c r="D11" s="353"/>
      <c r="E11" s="390"/>
      <c r="F11" s="316" t="s">
        <v>337</v>
      </c>
      <c r="G11" s="317"/>
      <c r="H11" s="318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281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  <c r="IJ11" s="282"/>
      <c r="IK11" s="282"/>
      <c r="IL11" s="282"/>
      <c r="IM11" s="282"/>
      <c r="IN11" s="282"/>
      <c r="IO11" s="282"/>
      <c r="IP11" s="282"/>
      <c r="IQ11" s="282"/>
      <c r="IR11" s="282"/>
      <c r="IS11" s="282"/>
      <c r="IT11" s="282"/>
      <c r="IU11" s="282"/>
      <c r="IV11" s="282"/>
      <c r="IW11" s="282"/>
      <c r="IX11" s="282"/>
      <c r="IY11" s="282"/>
      <c r="IZ11" s="282"/>
      <c r="JA11" s="282"/>
      <c r="JB11" s="282"/>
      <c r="JC11" s="282"/>
      <c r="JD11" s="282"/>
      <c r="JE11" s="282"/>
      <c r="JF11" s="282"/>
      <c r="JG11" s="282"/>
      <c r="JH11" s="282"/>
      <c r="JI11" s="282"/>
      <c r="JJ11" s="282"/>
      <c r="JK11" s="282"/>
      <c r="JL11" s="282"/>
      <c r="JM11" s="282"/>
      <c r="JN11" s="282"/>
      <c r="JO11" s="282"/>
      <c r="JP11" s="282"/>
      <c r="JQ11" s="282"/>
      <c r="JR11" s="282"/>
      <c r="JS11" s="282"/>
      <c r="JT11" s="282"/>
      <c r="JU11" s="282"/>
      <c r="JV11" s="282"/>
      <c r="JW11" s="282"/>
      <c r="JX11" s="282"/>
      <c r="JY11" s="282"/>
      <c r="JZ11" s="282"/>
      <c r="KA11" s="282"/>
      <c r="KB11" s="282"/>
      <c r="KC11" s="282"/>
      <c r="KD11" s="282"/>
      <c r="KE11" s="282"/>
      <c r="KF11" s="282"/>
      <c r="KG11" s="282"/>
      <c r="KH11" s="282"/>
      <c r="KI11" s="282"/>
      <c r="KJ11" s="282"/>
      <c r="KK11" s="282"/>
      <c r="KL11" s="282"/>
      <c r="KM11" s="282"/>
      <c r="KN11" s="282"/>
      <c r="KO11" s="282"/>
      <c r="KP11" s="282"/>
      <c r="KQ11" s="282"/>
      <c r="KR11" s="282"/>
      <c r="KS11" s="282"/>
      <c r="KT11" s="282"/>
      <c r="KU11" s="282"/>
      <c r="KV11" s="282"/>
      <c r="KW11" s="282"/>
      <c r="KX11" s="282"/>
      <c r="KY11" s="282"/>
      <c r="KZ11" s="282"/>
      <c r="LA11" s="282"/>
      <c r="LB11" s="282"/>
      <c r="LC11" s="282"/>
      <c r="LD11" s="282"/>
      <c r="LE11" s="282"/>
      <c r="LF11" s="282"/>
      <c r="LG11" s="282"/>
      <c r="LH11" s="282"/>
      <c r="LI11" s="282"/>
      <c r="LJ11" s="282"/>
      <c r="LK11" s="282"/>
      <c r="LL11" s="282"/>
      <c r="LM11" s="282"/>
      <c r="LN11" s="282"/>
      <c r="LO11" s="282"/>
      <c r="LP11" s="282"/>
      <c r="LQ11" s="282"/>
      <c r="LR11" s="282"/>
      <c r="LS11" s="282"/>
      <c r="LT11" s="282"/>
      <c r="LU11" s="282"/>
      <c r="LV11" s="282"/>
      <c r="LW11" s="282"/>
      <c r="LX11" s="282"/>
      <c r="LY11" s="282"/>
      <c r="LZ11" s="282"/>
      <c r="MA11" s="282"/>
      <c r="MB11" s="282"/>
      <c r="MC11" s="282"/>
      <c r="MD11" s="282"/>
      <c r="ME11" s="282"/>
      <c r="MF11" s="282"/>
      <c r="MG11" s="282"/>
      <c r="MH11" s="282"/>
      <c r="MI11" s="282"/>
      <c r="MJ11" s="282"/>
      <c r="MK11" s="282"/>
      <c r="ML11" s="282"/>
      <c r="MM11" s="282"/>
      <c r="MN11" s="282"/>
      <c r="MO11" s="282"/>
      <c r="MP11" s="282"/>
      <c r="MQ11" s="282"/>
      <c r="MR11" s="282"/>
      <c r="MS11" s="282"/>
      <c r="MT11" s="282"/>
      <c r="MU11" s="282"/>
      <c r="MV11" s="282"/>
      <c r="MW11" s="282"/>
      <c r="MX11" s="282"/>
      <c r="MY11" s="282"/>
      <c r="MZ11" s="282"/>
      <c r="NA11" s="282"/>
      <c r="NB11" s="282"/>
      <c r="NC11" s="282"/>
      <c r="ND11" s="282"/>
      <c r="NE11" s="282"/>
      <c r="NF11" s="282"/>
      <c r="NG11" s="282"/>
      <c r="NH11" s="282"/>
      <c r="NI11" s="282"/>
      <c r="NJ11" s="282"/>
      <c r="NK11" s="282"/>
      <c r="NL11" s="282"/>
      <c r="NM11" s="282"/>
      <c r="NN11" s="282"/>
      <c r="NO11" s="282"/>
      <c r="NP11" s="282"/>
      <c r="NQ11" s="282"/>
      <c r="NR11" s="282"/>
      <c r="NS11" s="282"/>
      <c r="NT11" s="282"/>
      <c r="NU11" s="282"/>
      <c r="NV11" s="282"/>
      <c r="NW11" s="282"/>
      <c r="NX11" s="282"/>
      <c r="NY11" s="282"/>
      <c r="NZ11" s="282"/>
      <c r="OA11" s="282"/>
      <c r="OB11" s="282"/>
      <c r="OC11" s="282"/>
      <c r="OD11" s="282"/>
      <c r="OE11" s="282"/>
      <c r="OF11" s="282"/>
      <c r="OG11" s="282"/>
      <c r="OH11" s="282"/>
      <c r="OI11" s="282"/>
      <c r="OJ11" s="282"/>
      <c r="OK11" s="282"/>
      <c r="OL11" s="282"/>
      <c r="OM11" s="282"/>
      <c r="ON11" s="282"/>
      <c r="OO11" s="282"/>
      <c r="OP11" s="282"/>
      <c r="OQ11" s="282"/>
      <c r="OR11" s="282"/>
      <c r="OS11" s="282"/>
      <c r="OT11" s="282"/>
      <c r="OU11" s="282"/>
      <c r="OV11" s="282"/>
      <c r="OW11" s="282"/>
      <c r="OX11" s="282"/>
      <c r="OY11" s="282"/>
      <c r="OZ11" s="282"/>
      <c r="PA11" s="282"/>
      <c r="PB11" s="282"/>
      <c r="PC11" s="282"/>
      <c r="PD11" s="282"/>
      <c r="PE11" s="282"/>
      <c r="PF11" s="282"/>
      <c r="PG11" s="282"/>
      <c r="PH11" s="282"/>
      <c r="PI11" s="282"/>
      <c r="PJ11" s="282"/>
      <c r="PK11" s="282"/>
      <c r="PL11" s="282"/>
      <c r="PM11" s="282"/>
      <c r="PN11" s="282"/>
      <c r="PO11" s="282"/>
      <c r="PP11" s="282"/>
      <c r="PQ11" s="282"/>
      <c r="PR11" s="282"/>
      <c r="PS11" s="282"/>
      <c r="PT11" s="282"/>
      <c r="PU11" s="282"/>
      <c r="PV11" s="282"/>
      <c r="PW11" s="282"/>
      <c r="PX11" s="282"/>
      <c r="PY11" s="282"/>
      <c r="PZ11" s="282"/>
      <c r="QA11" s="282"/>
      <c r="QB11" s="282"/>
      <c r="QC11" s="282"/>
      <c r="QD11" s="282"/>
      <c r="QE11" s="282"/>
      <c r="QF11" s="282"/>
      <c r="QG11" s="282"/>
      <c r="QH11" s="282"/>
      <c r="QI11" s="282"/>
      <c r="QJ11" s="282"/>
      <c r="QK11" s="282"/>
      <c r="QL11" s="282"/>
      <c r="QM11" s="282"/>
      <c r="QN11" s="282"/>
      <c r="QO11" s="282"/>
      <c r="QP11" s="282"/>
      <c r="QQ11" s="282"/>
      <c r="QR11" s="282"/>
      <c r="QS11" s="282"/>
      <c r="QT11" s="282"/>
      <c r="QU11" s="282"/>
      <c r="QV11" s="282"/>
      <c r="QW11" s="282"/>
      <c r="QX11" s="282"/>
      <c r="QY11" s="282"/>
      <c r="QZ11" s="282"/>
      <c r="RA11" s="282"/>
      <c r="RB11" s="282"/>
      <c r="RC11" s="282"/>
      <c r="RD11" s="282"/>
      <c r="RE11" s="282"/>
      <c r="RF11" s="282"/>
      <c r="RG11" s="282"/>
      <c r="RH11" s="282"/>
      <c r="RI11" s="282"/>
      <c r="RJ11" s="282"/>
      <c r="RK11" s="282"/>
      <c r="RL11" s="282"/>
      <c r="RM11" s="282"/>
      <c r="RN11" s="282"/>
      <c r="RO11" s="282"/>
      <c r="RP11" s="282"/>
      <c r="RQ11" s="282"/>
      <c r="RR11" s="282"/>
      <c r="RS11" s="282"/>
      <c r="RT11" s="282"/>
      <c r="RU11" s="282"/>
      <c r="RV11" s="282"/>
      <c r="RW11" s="282"/>
      <c r="RX11" s="282"/>
      <c r="RY11" s="282"/>
      <c r="RZ11" s="282"/>
      <c r="SA11" s="282"/>
      <c r="SB11" s="282"/>
      <c r="SC11" s="282"/>
      <c r="SD11" s="282"/>
      <c r="SE11" s="282"/>
      <c r="SF11" s="282"/>
      <c r="SG11" s="282"/>
      <c r="SH11" s="282"/>
      <c r="SI11" s="282"/>
      <c r="SJ11" s="282"/>
      <c r="SK11" s="282"/>
      <c r="SL11" s="282"/>
      <c r="SM11" s="282"/>
      <c r="SN11" s="282"/>
      <c r="SO11" s="282"/>
      <c r="SP11" s="282"/>
      <c r="SQ11" s="282"/>
      <c r="SR11" s="282"/>
      <c r="SS11" s="282"/>
      <c r="ST11" s="282"/>
      <c r="SU11" s="282"/>
      <c r="SV11" s="282"/>
      <c r="SW11" s="282"/>
      <c r="SX11" s="282"/>
      <c r="SY11" s="282"/>
      <c r="SZ11" s="282"/>
      <c r="TA11" s="282"/>
      <c r="TB11" s="282"/>
      <c r="TC11" s="282"/>
      <c r="TD11" s="282"/>
      <c r="TE11" s="282"/>
      <c r="TF11" s="282"/>
      <c r="TG11" s="282"/>
      <c r="TH11" s="282"/>
      <c r="TI11" s="282"/>
      <c r="TJ11" s="282"/>
      <c r="TK11" s="282"/>
      <c r="TL11" s="282"/>
      <c r="TM11" s="282"/>
      <c r="TN11" s="282"/>
      <c r="TO11" s="282"/>
      <c r="TP11" s="282"/>
      <c r="TQ11" s="282"/>
      <c r="TR11" s="282"/>
      <c r="TS11" s="282"/>
      <c r="TT11" s="282"/>
      <c r="TU11" s="282"/>
      <c r="TV11" s="282"/>
      <c r="TW11" s="282"/>
      <c r="TX11" s="282"/>
      <c r="TY11" s="282"/>
      <c r="TZ11" s="282"/>
      <c r="UA11" s="282"/>
      <c r="UB11" s="282"/>
      <c r="UC11" s="282"/>
      <c r="UD11" s="282"/>
      <c r="UE11" s="282"/>
      <c r="UF11" s="282"/>
      <c r="UG11" s="282"/>
      <c r="UH11" s="282"/>
      <c r="UI11" s="282"/>
      <c r="UJ11" s="282"/>
      <c r="UK11" s="282"/>
      <c r="UL11" s="282"/>
      <c r="UM11" s="282"/>
      <c r="UN11" s="282"/>
      <c r="UO11" s="282"/>
      <c r="UP11" s="282"/>
      <c r="UQ11" s="282"/>
      <c r="UR11" s="282"/>
      <c r="US11" s="282"/>
      <c r="UT11" s="282"/>
      <c r="UU11" s="282"/>
      <c r="UV11" s="282"/>
      <c r="UW11" s="282"/>
      <c r="UX11" s="282"/>
      <c r="UY11" s="282"/>
      <c r="UZ11" s="282"/>
      <c r="VA11" s="282"/>
      <c r="VB11" s="282"/>
      <c r="VC11" s="282"/>
      <c r="VD11" s="282"/>
      <c r="VE11" s="282"/>
      <c r="VF11" s="282"/>
      <c r="VG11" s="282"/>
      <c r="VH11" s="282"/>
      <c r="VI11" s="282"/>
      <c r="VJ11" s="282"/>
      <c r="VK11" s="282"/>
      <c r="VL11" s="282"/>
      <c r="VM11" s="282"/>
      <c r="VN11" s="282"/>
      <c r="VO11" s="282"/>
      <c r="VP11" s="282"/>
      <c r="VQ11" s="282"/>
      <c r="VR11" s="282"/>
      <c r="VS11" s="282"/>
      <c r="VT11" s="282"/>
      <c r="VU11" s="282"/>
      <c r="VV11" s="282"/>
      <c r="VW11" s="282"/>
      <c r="VX11" s="282"/>
      <c r="VY11" s="282"/>
      <c r="VZ11" s="282"/>
      <c r="WA11" s="282"/>
      <c r="WB11" s="282"/>
      <c r="WC11" s="282"/>
      <c r="WD11" s="282"/>
      <c r="WE11" s="282"/>
      <c r="WF11" s="282"/>
      <c r="WG11" s="282"/>
      <c r="WH11" s="282"/>
      <c r="WI11" s="282"/>
      <c r="WJ11" s="282"/>
      <c r="WK11" s="282"/>
      <c r="WL11" s="282"/>
      <c r="WM11" s="282"/>
      <c r="WN11" s="282"/>
      <c r="WO11" s="282"/>
      <c r="WP11" s="282"/>
      <c r="WQ11" s="282"/>
      <c r="WR11" s="282"/>
      <c r="WS11" s="282"/>
      <c r="WT11" s="282"/>
      <c r="WU11" s="282"/>
      <c r="WV11" s="282"/>
      <c r="WW11" s="282"/>
      <c r="WX11" s="282"/>
      <c r="WY11" s="282"/>
      <c r="WZ11" s="282"/>
      <c r="XA11" s="282"/>
      <c r="XB11" s="282"/>
      <c r="XC11" s="282"/>
      <c r="XD11" s="282"/>
      <c r="XE11" s="282"/>
      <c r="XF11" s="282"/>
      <c r="XG11" s="282"/>
      <c r="XH11" s="282"/>
      <c r="XI11" s="282"/>
      <c r="XJ11" s="282"/>
      <c r="XK11" s="282"/>
      <c r="XL11" s="282"/>
      <c r="XM11" s="282"/>
      <c r="XN11" s="282"/>
      <c r="XO11" s="282"/>
      <c r="XP11" s="282"/>
      <c r="XQ11" s="282"/>
      <c r="XR11" s="282"/>
      <c r="XS11" s="282"/>
      <c r="XT11" s="282"/>
      <c r="XU11" s="282"/>
      <c r="XV11" s="282"/>
      <c r="XW11" s="282"/>
      <c r="XX11" s="282"/>
      <c r="XY11" s="282"/>
      <c r="XZ11" s="282"/>
      <c r="YA11" s="282"/>
      <c r="YB11" s="282"/>
      <c r="YC11" s="282"/>
      <c r="YD11" s="282"/>
      <c r="YE11" s="282"/>
      <c r="YF11" s="282"/>
      <c r="YG11" s="282"/>
      <c r="YH11" s="282"/>
      <c r="YI11" s="282"/>
      <c r="YJ11" s="282"/>
      <c r="YK11" s="282"/>
      <c r="YL11" s="282"/>
      <c r="YM11" s="282"/>
      <c r="YN11" s="282"/>
      <c r="YO11" s="282"/>
      <c r="YP11" s="282"/>
      <c r="YQ11" s="282"/>
      <c r="YR11" s="282"/>
      <c r="YS11" s="282"/>
      <c r="YT11" s="282"/>
      <c r="YU11" s="282"/>
      <c r="YV11" s="282"/>
      <c r="YW11" s="282"/>
      <c r="YX11" s="282"/>
      <c r="YY11" s="282"/>
      <c r="YZ11" s="282"/>
      <c r="ZA11" s="282"/>
      <c r="ZB11" s="282"/>
      <c r="ZC11" s="282"/>
      <c r="ZD11" s="282"/>
      <c r="ZE11" s="282"/>
      <c r="ZF11" s="282"/>
      <c r="ZG11" s="282"/>
      <c r="ZH11" s="282"/>
      <c r="ZI11" s="282"/>
      <c r="ZJ11" s="282"/>
      <c r="ZK11" s="282"/>
      <c r="ZL11" s="282"/>
      <c r="ZM11" s="282"/>
      <c r="ZN11" s="282"/>
      <c r="ZO11" s="282"/>
      <c r="ZP11" s="282"/>
      <c r="ZQ11" s="282"/>
      <c r="ZR11" s="282"/>
      <c r="ZS11" s="282"/>
      <c r="ZT11" s="282"/>
      <c r="ZU11" s="282"/>
      <c r="ZV11" s="282"/>
      <c r="ZW11" s="282"/>
      <c r="ZX11" s="282"/>
      <c r="ZY11" s="282"/>
      <c r="ZZ11" s="282"/>
      <c r="AAA11" s="282"/>
      <c r="AAB11" s="282"/>
      <c r="AAC11" s="282"/>
      <c r="AAD11" s="282"/>
      <c r="AAE11" s="282"/>
      <c r="AAF11" s="282"/>
      <c r="AAG11" s="282"/>
      <c r="AAH11" s="282"/>
      <c r="AAI11" s="282"/>
      <c r="AAJ11" s="282"/>
      <c r="AAK11" s="282"/>
      <c r="AAL11" s="282"/>
      <c r="AAM11" s="282"/>
      <c r="AAN11" s="282"/>
      <c r="AAO11" s="282"/>
      <c r="AAP11" s="282"/>
      <c r="AAQ11" s="282"/>
      <c r="AAR11" s="282"/>
      <c r="AAS11" s="282"/>
      <c r="AAT11" s="282"/>
      <c r="AAU11" s="282"/>
      <c r="AAV11" s="282"/>
      <c r="AAW11" s="282"/>
      <c r="AAX11" s="282"/>
      <c r="AAY11" s="282"/>
      <c r="AAZ11" s="282"/>
      <c r="ABA11" s="282"/>
      <c r="ABB11" s="282"/>
      <c r="ABC11" s="282"/>
      <c r="ABD11" s="282"/>
      <c r="ABE11" s="282"/>
      <c r="ABF11" s="282"/>
      <c r="ABG11" s="282"/>
      <c r="ABH11" s="282"/>
      <c r="ABI11" s="282"/>
      <c r="ABJ11" s="282"/>
      <c r="ABK11" s="282"/>
      <c r="ABL11" s="282"/>
      <c r="ABM11" s="282"/>
      <c r="ABN11" s="282"/>
      <c r="ABO11" s="282"/>
      <c r="ABP11" s="282"/>
      <c r="ABQ11" s="282"/>
      <c r="ABR11" s="282"/>
      <c r="ABS11" s="282"/>
      <c r="ABT11" s="282"/>
      <c r="ABU11" s="282"/>
      <c r="ABV11" s="282"/>
      <c r="ABW11" s="282"/>
      <c r="ABX11" s="282"/>
      <c r="ABY11" s="282"/>
      <c r="ABZ11" s="282"/>
      <c r="ACA11" s="282"/>
      <c r="ACB11" s="282"/>
      <c r="ACC11" s="282"/>
      <c r="ACD11" s="282"/>
      <c r="ACE11" s="282"/>
      <c r="ACF11" s="282"/>
      <c r="ACG11" s="282"/>
      <c r="ACH11" s="282"/>
      <c r="ACI11" s="282"/>
      <c r="ACJ11" s="282"/>
      <c r="ACK11" s="282"/>
      <c r="ACL11" s="282"/>
      <c r="ACM11" s="282"/>
      <c r="ACN11" s="282"/>
      <c r="ACO11" s="282"/>
      <c r="ACP11" s="282"/>
      <c r="ACQ11" s="282"/>
      <c r="ACR11" s="282"/>
      <c r="ACS11" s="282"/>
      <c r="ACT11" s="282"/>
      <c r="ACU11" s="282"/>
      <c r="ACV11" s="282"/>
      <c r="ACW11" s="282"/>
      <c r="ACX11" s="282"/>
      <c r="ACY11" s="282"/>
      <c r="ACZ11" s="282"/>
      <c r="ADA11" s="282"/>
      <c r="ADB11" s="282"/>
      <c r="ADC11" s="282"/>
      <c r="ADD11" s="282"/>
      <c r="ADE11" s="282"/>
      <c r="ADF11" s="282"/>
      <c r="ADG11" s="282"/>
      <c r="ADH11" s="282"/>
      <c r="ADI11" s="282"/>
      <c r="ADJ11" s="282"/>
      <c r="ADK11" s="282"/>
      <c r="ADL11" s="282"/>
      <c r="ADM11" s="282"/>
      <c r="ADN11" s="282"/>
      <c r="ADO11" s="282"/>
      <c r="ADP11" s="282"/>
      <c r="ADQ11" s="282"/>
      <c r="ADR11" s="282"/>
      <c r="ADS11" s="282"/>
      <c r="ADT11" s="282"/>
      <c r="ADU11" s="282"/>
      <c r="ADV11" s="282"/>
      <c r="ADW11" s="282"/>
      <c r="ADX11" s="282"/>
      <c r="ADY11" s="282"/>
      <c r="ADZ11" s="282"/>
      <c r="AEA11" s="282"/>
      <c r="AEB11" s="282"/>
      <c r="AEC11" s="282"/>
      <c r="AED11" s="282"/>
      <c r="AEE11" s="282"/>
      <c r="AEF11" s="282"/>
      <c r="AEG11" s="282"/>
      <c r="AEH11" s="282"/>
      <c r="AEI11" s="282"/>
      <c r="AEJ11" s="282"/>
      <c r="AEK11" s="282"/>
      <c r="AEL11" s="282"/>
      <c r="AEM11" s="282"/>
      <c r="AEN11" s="282"/>
      <c r="AEO11" s="282"/>
      <c r="AEP11" s="282"/>
      <c r="AEQ11" s="282"/>
      <c r="AER11" s="282"/>
      <c r="AES11" s="282"/>
      <c r="AET11" s="282"/>
      <c r="AEU11" s="282"/>
      <c r="AEV11" s="282"/>
      <c r="AEW11" s="282"/>
      <c r="AEX11" s="282"/>
      <c r="AEY11" s="282"/>
      <c r="AEZ11" s="282"/>
      <c r="AFA11" s="282"/>
      <c r="AFB11" s="282"/>
      <c r="AFC11" s="282"/>
      <c r="AFD11" s="282"/>
      <c r="AFE11" s="282"/>
      <c r="AFF11" s="282"/>
      <c r="AFG11" s="282"/>
      <c r="AFH11" s="282"/>
      <c r="AFI11" s="282"/>
      <c r="AFJ11" s="282"/>
      <c r="AFK11" s="282"/>
      <c r="AFL11" s="282"/>
      <c r="AFM11" s="282"/>
      <c r="AFN11" s="282"/>
      <c r="AFO11" s="282"/>
      <c r="AFP11" s="282"/>
      <c r="AFQ11" s="282"/>
      <c r="AFR11" s="282"/>
      <c r="AFS11" s="282"/>
      <c r="AFT11" s="282"/>
      <c r="AFU11" s="282"/>
      <c r="AFV11" s="282"/>
      <c r="AFW11" s="282"/>
      <c r="AFX11" s="282"/>
      <c r="AFY11" s="282"/>
      <c r="AFZ11" s="282"/>
      <c r="AGA11" s="282"/>
      <c r="AGB11" s="282"/>
      <c r="AGC11" s="282"/>
      <c r="AGD11" s="282"/>
      <c r="AGE11" s="282"/>
      <c r="AGF11" s="282"/>
      <c r="AGG11" s="282"/>
      <c r="AGH11" s="282"/>
      <c r="AGI11" s="282"/>
      <c r="AGJ11" s="282"/>
      <c r="AGK11" s="282"/>
      <c r="AGL11" s="282"/>
      <c r="AGM11" s="282"/>
      <c r="AGN11" s="282"/>
      <c r="AGO11" s="282"/>
      <c r="AGP11" s="282"/>
      <c r="AGQ11" s="282"/>
      <c r="AGR11" s="282"/>
      <c r="AGS11" s="282"/>
      <c r="AGT11" s="282"/>
      <c r="AGU11" s="282"/>
      <c r="AGV11" s="282"/>
      <c r="AGW11" s="282"/>
      <c r="AGX11" s="282"/>
      <c r="AGY11" s="282"/>
      <c r="AGZ11" s="282"/>
      <c r="AHA11" s="282"/>
      <c r="AHB11" s="282"/>
      <c r="AHC11" s="282"/>
      <c r="AHD11" s="282"/>
      <c r="AHE11" s="282"/>
      <c r="AHF11" s="282"/>
      <c r="AHG11" s="282"/>
      <c r="AHH11" s="282"/>
      <c r="AHI11" s="282"/>
      <c r="AHJ11" s="282"/>
      <c r="AHK11" s="282"/>
      <c r="AHL11" s="282"/>
      <c r="AHM11" s="282"/>
      <c r="AHN11" s="282"/>
      <c r="AHO11" s="282"/>
      <c r="AHP11" s="282"/>
      <c r="AHQ11" s="282"/>
      <c r="AHR11" s="282"/>
      <c r="AHS11" s="282"/>
      <c r="AHT11" s="282"/>
      <c r="AHU11" s="282"/>
      <c r="AHV11" s="282"/>
      <c r="AHW11" s="282"/>
      <c r="AHX11" s="282"/>
      <c r="AHY11" s="282"/>
      <c r="AHZ11" s="282"/>
      <c r="AIA11" s="282"/>
      <c r="AIB11" s="282"/>
      <c r="AIC11" s="282"/>
      <c r="AID11" s="282"/>
      <c r="AIE11" s="282"/>
      <c r="AIF11" s="282"/>
      <c r="AIG11" s="282"/>
      <c r="AIH11" s="282"/>
      <c r="AII11" s="282"/>
      <c r="AIJ11" s="282"/>
      <c r="AIK11" s="282"/>
      <c r="AIL11" s="282"/>
      <c r="AIM11" s="282"/>
      <c r="AIN11" s="282"/>
      <c r="AIO11" s="282"/>
      <c r="AIP11" s="282"/>
      <c r="AIQ11" s="282"/>
      <c r="AIR11" s="282"/>
      <c r="AIS11" s="282"/>
      <c r="AIT11" s="282"/>
      <c r="AIU11" s="282"/>
      <c r="AIV11" s="282"/>
      <c r="AIW11" s="282"/>
      <c r="AIX11" s="282"/>
      <c r="AIY11" s="282"/>
      <c r="AIZ11" s="282"/>
      <c r="AJA11" s="282"/>
      <c r="AJB11" s="282"/>
      <c r="AJC11" s="282"/>
      <c r="AJD11" s="282"/>
      <c r="AJE11" s="282"/>
      <c r="AJF11" s="282"/>
      <c r="AJG11" s="282"/>
      <c r="AJH11" s="282"/>
      <c r="AJI11" s="282"/>
      <c r="AJJ11" s="282"/>
      <c r="AJK11" s="282"/>
      <c r="AJL11" s="282"/>
      <c r="AJM11" s="282"/>
      <c r="AJN11" s="282"/>
      <c r="AJO11" s="282"/>
      <c r="AJP11" s="282"/>
      <c r="AJQ11" s="282"/>
      <c r="AJR11" s="282"/>
      <c r="AJS11" s="282"/>
      <c r="AJT11" s="282"/>
      <c r="AJU11" s="282"/>
      <c r="AJV11" s="282"/>
      <c r="AJW11" s="282"/>
      <c r="AJX11" s="282"/>
      <c r="AJY11" s="282"/>
      <c r="AJZ11" s="282"/>
      <c r="AKA11" s="282"/>
      <c r="AKB11" s="282"/>
      <c r="AKC11" s="282"/>
      <c r="AKD11" s="282"/>
      <c r="AKE11" s="282"/>
      <c r="AKF11" s="282"/>
      <c r="AKG11" s="282"/>
    </row>
    <row r="12" spans="2:969" x14ac:dyDescent="0.2">
      <c r="B12" s="13">
        <v>7</v>
      </c>
      <c r="C12" s="345"/>
      <c r="D12" s="355" t="s">
        <v>26</v>
      </c>
      <c r="E12" s="391" t="s">
        <v>27</v>
      </c>
      <c r="F12" s="17" t="s">
        <v>28</v>
      </c>
      <c r="G12" s="18" t="s">
        <v>29</v>
      </c>
      <c r="H12" s="117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82"/>
      <c r="Y12" s="82"/>
      <c r="Z12" s="82"/>
      <c r="AA12" s="278"/>
      <c r="AB12" s="278"/>
      <c r="AC12" s="278"/>
      <c r="AD12" s="278"/>
      <c r="AE12" s="278"/>
      <c r="AF12" s="278"/>
      <c r="AG12" s="278"/>
      <c r="AH12" s="278"/>
      <c r="AI12" s="278"/>
      <c r="AJ12" s="278"/>
      <c r="AK12" s="278"/>
      <c r="AL12" s="278"/>
      <c r="AM12" s="82"/>
      <c r="AN12" s="126">
        <f t="shared" ref="AN12:AN72" si="3">IF(COUNTA(I12:AM12)=0,1,1-COUNTIF(I12:AM12,"☓")/31)</f>
        <v>1</v>
      </c>
      <c r="AO12" s="87">
        <f>COUNTA(I12:AM12)</f>
        <v>0</v>
      </c>
      <c r="AP12" s="281"/>
    </row>
    <row r="13" spans="2:969" s="282" customFormat="1" x14ac:dyDescent="0.2">
      <c r="B13" s="273">
        <v>8</v>
      </c>
      <c r="C13" s="345"/>
      <c r="D13" s="355"/>
      <c r="E13" s="392"/>
      <c r="F13" s="283" t="s">
        <v>31</v>
      </c>
      <c r="G13" s="284" t="s">
        <v>32</v>
      </c>
      <c r="H13" s="285" t="s">
        <v>30</v>
      </c>
      <c r="I13" s="277"/>
      <c r="J13" s="277"/>
      <c r="K13" s="277"/>
      <c r="L13" s="277"/>
      <c r="M13" s="277"/>
      <c r="N13" s="277"/>
      <c r="O13" s="277"/>
      <c r="P13" s="277"/>
      <c r="Q13" s="277"/>
      <c r="R13" s="277"/>
      <c r="S13" s="277"/>
      <c r="T13" s="277"/>
      <c r="U13" s="277"/>
      <c r="V13" s="277"/>
      <c r="W13" s="277"/>
      <c r="X13" s="278"/>
      <c r="Y13" s="278"/>
      <c r="Z13" s="278"/>
      <c r="AA13" s="302"/>
      <c r="AB13" s="302"/>
      <c r="AC13" s="302"/>
      <c r="AD13" s="302"/>
      <c r="AE13" s="302"/>
      <c r="AF13" s="302"/>
      <c r="AG13" s="302"/>
      <c r="AH13" s="302"/>
      <c r="AI13" s="302"/>
      <c r="AJ13" s="302"/>
      <c r="AK13" s="302"/>
      <c r="AL13" s="302"/>
      <c r="AM13" s="278"/>
      <c r="AN13" s="279">
        <f t="shared" si="3"/>
        <v>1</v>
      </c>
      <c r="AO13" s="286">
        <f t="shared" ref="AO13:AO22" si="4">COUNTA(I13:AM13)</f>
        <v>0</v>
      </c>
      <c r="AP13" s="281"/>
    </row>
    <row r="14" spans="2:969" s="282" customFormat="1" x14ac:dyDescent="0.2">
      <c r="B14" s="273">
        <v>9</v>
      </c>
      <c r="C14" s="345"/>
      <c r="D14" s="355"/>
      <c r="E14" s="392"/>
      <c r="F14" s="283" t="s">
        <v>33</v>
      </c>
      <c r="G14" s="284" t="s">
        <v>34</v>
      </c>
      <c r="H14" s="285" t="s">
        <v>30</v>
      </c>
      <c r="I14" s="277"/>
      <c r="J14" s="277"/>
      <c r="K14" s="277"/>
      <c r="L14" s="277"/>
      <c r="M14" s="277"/>
      <c r="N14" s="277"/>
      <c r="O14" s="277"/>
      <c r="P14" s="277"/>
      <c r="Q14" s="277"/>
      <c r="R14" s="277"/>
      <c r="S14" s="277"/>
      <c r="T14" s="277"/>
      <c r="U14" s="277"/>
      <c r="V14" s="277"/>
      <c r="W14" s="277"/>
      <c r="X14" s="278"/>
      <c r="Y14" s="278"/>
      <c r="Z14" s="278"/>
      <c r="AA14" s="302"/>
      <c r="AB14" s="302"/>
      <c r="AC14" s="302"/>
      <c r="AD14" s="302"/>
      <c r="AE14" s="302"/>
      <c r="AF14" s="302"/>
      <c r="AG14" s="302"/>
      <c r="AH14" s="302"/>
      <c r="AI14" s="302"/>
      <c r="AJ14" s="302"/>
      <c r="AK14" s="302"/>
      <c r="AL14" s="302"/>
      <c r="AM14" s="278"/>
      <c r="AN14" s="279">
        <f t="shared" si="3"/>
        <v>1</v>
      </c>
      <c r="AO14" s="286">
        <f t="shared" si="4"/>
        <v>0</v>
      </c>
      <c r="AP14" s="281"/>
    </row>
    <row r="15" spans="2:969" s="282" customFormat="1" x14ac:dyDescent="0.2">
      <c r="B15" s="273">
        <v>10</v>
      </c>
      <c r="C15" s="345"/>
      <c r="D15" s="355"/>
      <c r="E15" s="392"/>
      <c r="F15" s="283" t="s">
        <v>35</v>
      </c>
      <c r="G15" s="284" t="s">
        <v>32</v>
      </c>
      <c r="H15" s="285" t="s">
        <v>30</v>
      </c>
      <c r="I15" s="277"/>
      <c r="J15" s="277"/>
      <c r="K15" s="277"/>
      <c r="L15" s="277"/>
      <c r="M15" s="277"/>
      <c r="N15" s="277"/>
      <c r="O15" s="277"/>
      <c r="P15" s="277"/>
      <c r="Q15" s="277"/>
      <c r="R15" s="277"/>
      <c r="S15" s="277"/>
      <c r="T15" s="277"/>
      <c r="U15" s="277"/>
      <c r="V15" s="277"/>
      <c r="W15" s="277"/>
      <c r="X15" s="278"/>
      <c r="Y15" s="278"/>
      <c r="Z15" s="278"/>
      <c r="AA15" s="302"/>
      <c r="AB15" s="302"/>
      <c r="AC15" s="302"/>
      <c r="AD15" s="302"/>
      <c r="AE15" s="302"/>
      <c r="AF15" s="302"/>
      <c r="AG15" s="302"/>
      <c r="AH15" s="302"/>
      <c r="AI15" s="302"/>
      <c r="AJ15" s="302"/>
      <c r="AK15" s="302"/>
      <c r="AL15" s="302"/>
      <c r="AM15" s="278"/>
      <c r="AN15" s="279">
        <f t="shared" si="3"/>
        <v>1</v>
      </c>
      <c r="AO15" s="286">
        <f t="shared" si="4"/>
        <v>0</v>
      </c>
      <c r="AP15" s="281"/>
    </row>
    <row r="16" spans="2:969" s="282" customFormat="1" x14ac:dyDescent="0.2">
      <c r="B16" s="273">
        <v>11</v>
      </c>
      <c r="C16" s="345"/>
      <c r="D16" s="355"/>
      <c r="E16" s="392"/>
      <c r="F16" s="283" t="s">
        <v>37</v>
      </c>
      <c r="G16" s="284" t="s">
        <v>38</v>
      </c>
      <c r="H16" s="285" t="s">
        <v>30</v>
      </c>
      <c r="I16" s="277"/>
      <c r="J16" s="277"/>
      <c r="K16" s="277"/>
      <c r="L16" s="277"/>
      <c r="M16" s="277"/>
      <c r="N16" s="277"/>
      <c r="O16" s="277"/>
      <c r="P16" s="277"/>
      <c r="Q16" s="277"/>
      <c r="R16" s="277"/>
      <c r="S16" s="277"/>
      <c r="T16" s="277"/>
      <c r="U16" s="277"/>
      <c r="V16" s="277"/>
      <c r="W16" s="277"/>
      <c r="X16" s="278"/>
      <c r="Y16" s="278"/>
      <c r="Z16" s="278"/>
      <c r="AA16" s="302"/>
      <c r="AB16" s="302"/>
      <c r="AC16" s="302"/>
      <c r="AD16" s="302"/>
      <c r="AE16" s="302"/>
      <c r="AF16" s="302"/>
      <c r="AG16" s="302"/>
      <c r="AH16" s="302"/>
      <c r="AI16" s="302"/>
      <c r="AJ16" s="302"/>
      <c r="AK16" s="302"/>
      <c r="AL16" s="302"/>
      <c r="AM16" s="278"/>
      <c r="AN16" s="279">
        <f t="shared" si="3"/>
        <v>1</v>
      </c>
      <c r="AO16" s="286">
        <f t="shared" si="4"/>
        <v>0</v>
      </c>
      <c r="AP16" s="281"/>
    </row>
    <row r="17" spans="2:42" s="282" customFormat="1" x14ac:dyDescent="0.2">
      <c r="B17" s="273">
        <v>12</v>
      </c>
      <c r="C17" s="345"/>
      <c r="D17" s="355"/>
      <c r="E17" s="392"/>
      <c r="F17" s="283" t="s">
        <v>39</v>
      </c>
      <c r="G17" s="284" t="s">
        <v>38</v>
      </c>
      <c r="H17" s="285" t="s">
        <v>30</v>
      </c>
      <c r="I17" s="277"/>
      <c r="J17" s="277"/>
      <c r="K17" s="277"/>
      <c r="L17" s="277"/>
      <c r="M17" s="277"/>
      <c r="N17" s="277"/>
      <c r="O17" s="277"/>
      <c r="P17" s="277"/>
      <c r="Q17" s="277"/>
      <c r="R17" s="277"/>
      <c r="S17" s="277"/>
      <c r="T17" s="277"/>
      <c r="U17" s="277"/>
      <c r="V17" s="277"/>
      <c r="W17" s="277"/>
      <c r="X17" s="278"/>
      <c r="Y17" s="278"/>
      <c r="Z17" s="278"/>
      <c r="AA17" s="302"/>
      <c r="AB17" s="302"/>
      <c r="AC17" s="302"/>
      <c r="AD17" s="302"/>
      <c r="AE17" s="302"/>
      <c r="AF17" s="302"/>
      <c r="AG17" s="302"/>
      <c r="AH17" s="302"/>
      <c r="AI17" s="302"/>
      <c r="AJ17" s="302"/>
      <c r="AK17" s="302"/>
      <c r="AL17" s="302"/>
      <c r="AM17" s="278"/>
      <c r="AN17" s="279">
        <f t="shared" si="3"/>
        <v>1</v>
      </c>
      <c r="AO17" s="286">
        <f t="shared" si="4"/>
        <v>0</v>
      </c>
      <c r="AP17" s="281"/>
    </row>
    <row r="18" spans="2:42" s="282" customFormat="1" x14ac:dyDescent="0.2">
      <c r="B18" s="273">
        <v>13</v>
      </c>
      <c r="C18" s="345"/>
      <c r="D18" s="355"/>
      <c r="E18" s="392"/>
      <c r="F18" s="283" t="s">
        <v>41</v>
      </c>
      <c r="G18" s="284" t="s">
        <v>38</v>
      </c>
      <c r="H18" s="285" t="s">
        <v>30</v>
      </c>
      <c r="I18" s="277"/>
      <c r="J18" s="277"/>
      <c r="K18" s="277"/>
      <c r="L18" s="277"/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8"/>
      <c r="Y18" s="278"/>
      <c r="Z18" s="278"/>
      <c r="AA18" s="302"/>
      <c r="AB18" s="302"/>
      <c r="AC18" s="302"/>
      <c r="AD18" s="302"/>
      <c r="AE18" s="302"/>
      <c r="AF18" s="302"/>
      <c r="AG18" s="302"/>
      <c r="AH18" s="302"/>
      <c r="AI18" s="302"/>
      <c r="AJ18" s="302"/>
      <c r="AK18" s="302"/>
      <c r="AL18" s="302"/>
      <c r="AM18" s="278"/>
      <c r="AN18" s="279">
        <f t="shared" si="3"/>
        <v>1</v>
      </c>
      <c r="AO18" s="286">
        <f t="shared" si="4"/>
        <v>0</v>
      </c>
      <c r="AP18" s="281"/>
    </row>
    <row r="19" spans="2:42" s="282" customFormat="1" x14ac:dyDescent="0.2">
      <c r="B19" s="273">
        <v>14</v>
      </c>
      <c r="C19" s="345"/>
      <c r="D19" s="355"/>
      <c r="E19" s="392"/>
      <c r="F19" s="283" t="s">
        <v>42</v>
      </c>
      <c r="G19" s="284" t="s">
        <v>43</v>
      </c>
      <c r="H19" s="285" t="s">
        <v>30</v>
      </c>
      <c r="I19" s="277"/>
      <c r="J19" s="277"/>
      <c r="K19" s="277"/>
      <c r="L19" s="277"/>
      <c r="M19" s="277"/>
      <c r="N19" s="277"/>
      <c r="O19" s="277"/>
      <c r="P19" s="277"/>
      <c r="Q19" s="277"/>
      <c r="R19" s="277"/>
      <c r="S19" s="277"/>
      <c r="T19" s="277"/>
      <c r="U19" s="277"/>
      <c r="V19" s="277"/>
      <c r="W19" s="277"/>
      <c r="X19" s="278"/>
      <c r="Y19" s="278"/>
      <c r="Z19" s="278"/>
      <c r="AA19" s="302"/>
      <c r="AB19" s="302"/>
      <c r="AC19" s="302"/>
      <c r="AD19" s="302"/>
      <c r="AE19" s="302"/>
      <c r="AF19" s="302"/>
      <c r="AG19" s="302"/>
      <c r="AH19" s="302"/>
      <c r="AI19" s="302"/>
      <c r="AJ19" s="302"/>
      <c r="AK19" s="302"/>
      <c r="AL19" s="302"/>
      <c r="AM19" s="278"/>
      <c r="AN19" s="279">
        <f t="shared" si="3"/>
        <v>1</v>
      </c>
      <c r="AO19" s="286">
        <f t="shared" si="4"/>
        <v>0</v>
      </c>
      <c r="AP19" s="281"/>
    </row>
    <row r="20" spans="2:42" s="282" customFormat="1" x14ac:dyDescent="0.2">
      <c r="B20" s="273">
        <v>15</v>
      </c>
      <c r="C20" s="345"/>
      <c r="D20" s="355"/>
      <c r="E20" s="392"/>
      <c r="F20" s="283" t="s">
        <v>44</v>
      </c>
      <c r="G20" s="284" t="s">
        <v>45</v>
      </c>
      <c r="H20" s="285" t="s">
        <v>30</v>
      </c>
      <c r="I20" s="277"/>
      <c r="J20" s="277"/>
      <c r="K20" s="277"/>
      <c r="L20" s="277"/>
      <c r="M20" s="277"/>
      <c r="N20" s="277"/>
      <c r="O20" s="277"/>
      <c r="P20" s="277"/>
      <c r="Q20" s="277"/>
      <c r="R20" s="277"/>
      <c r="S20" s="277"/>
      <c r="T20" s="277"/>
      <c r="U20" s="277"/>
      <c r="V20" s="277"/>
      <c r="W20" s="277"/>
      <c r="X20" s="278"/>
      <c r="Y20" s="278"/>
      <c r="Z20" s="278"/>
      <c r="AA20" s="302"/>
      <c r="AB20" s="302"/>
      <c r="AC20" s="302"/>
      <c r="AD20" s="302"/>
      <c r="AE20" s="302"/>
      <c r="AF20" s="302"/>
      <c r="AG20" s="302"/>
      <c r="AH20" s="302"/>
      <c r="AI20" s="302"/>
      <c r="AJ20" s="302"/>
      <c r="AK20" s="302"/>
      <c r="AL20" s="302"/>
      <c r="AM20" s="278"/>
      <c r="AN20" s="279">
        <f t="shared" si="3"/>
        <v>1</v>
      </c>
      <c r="AO20" s="286">
        <f t="shared" si="4"/>
        <v>0</v>
      </c>
      <c r="AP20" s="281"/>
    </row>
    <row r="21" spans="2:42" s="282" customFormat="1" x14ac:dyDescent="0.2">
      <c r="B21" s="273">
        <v>16</v>
      </c>
      <c r="C21" s="345"/>
      <c r="D21" s="355"/>
      <c r="E21" s="392"/>
      <c r="F21" s="283" t="s">
        <v>46</v>
      </c>
      <c r="G21" s="284" t="s">
        <v>47</v>
      </c>
      <c r="H21" s="285" t="s">
        <v>30</v>
      </c>
      <c r="I21" s="277"/>
      <c r="J21" s="277"/>
      <c r="K21" s="277"/>
      <c r="L21" s="277"/>
      <c r="M21" s="277"/>
      <c r="N21" s="277"/>
      <c r="O21" s="277"/>
      <c r="P21" s="277"/>
      <c r="Q21" s="277"/>
      <c r="R21" s="277"/>
      <c r="S21" s="277"/>
      <c r="T21" s="277"/>
      <c r="U21" s="277"/>
      <c r="V21" s="277"/>
      <c r="W21" s="277"/>
      <c r="X21" s="278"/>
      <c r="Y21" s="278"/>
      <c r="Z21" s="278"/>
      <c r="AA21" s="278"/>
      <c r="AB21" s="278"/>
      <c r="AC21" s="278"/>
      <c r="AD21" s="278"/>
      <c r="AE21" s="278"/>
      <c r="AF21" s="278"/>
      <c r="AG21" s="278"/>
      <c r="AH21" s="278"/>
      <c r="AI21" s="278"/>
      <c r="AJ21" s="278"/>
      <c r="AK21" s="278"/>
      <c r="AL21" s="278"/>
      <c r="AM21" s="278"/>
      <c r="AN21" s="279">
        <f t="shared" si="3"/>
        <v>1</v>
      </c>
      <c r="AO21" s="286">
        <f t="shared" si="4"/>
        <v>0</v>
      </c>
      <c r="AP21" s="281"/>
    </row>
    <row r="22" spans="2:42" s="282" customFormat="1" ht="13.8" thickBot="1" x14ac:dyDescent="0.25">
      <c r="B22" s="273">
        <v>17</v>
      </c>
      <c r="C22" s="345"/>
      <c r="D22" s="355"/>
      <c r="E22" s="393"/>
      <c r="F22" s="274" t="s">
        <v>48</v>
      </c>
      <c r="G22" s="275" t="s">
        <v>45</v>
      </c>
      <c r="H22" s="276" t="s">
        <v>30</v>
      </c>
      <c r="I22" s="277"/>
      <c r="J22" s="277"/>
      <c r="K22" s="277"/>
      <c r="L22" s="277"/>
      <c r="M22" s="277"/>
      <c r="N22" s="277"/>
      <c r="O22" s="277"/>
      <c r="P22" s="277"/>
      <c r="Q22" s="277"/>
      <c r="R22" s="277"/>
      <c r="S22" s="277"/>
      <c r="T22" s="277"/>
      <c r="U22" s="277"/>
      <c r="V22" s="277"/>
      <c r="W22" s="277"/>
      <c r="X22" s="278"/>
      <c r="Y22" s="278"/>
      <c r="Z22" s="278"/>
      <c r="AA22" s="278"/>
      <c r="AB22" s="278"/>
      <c r="AC22" s="278"/>
      <c r="AD22" s="278"/>
      <c r="AE22" s="278"/>
      <c r="AF22" s="278"/>
      <c r="AG22" s="278"/>
      <c r="AH22" s="278"/>
      <c r="AI22" s="278"/>
      <c r="AJ22" s="278"/>
      <c r="AK22" s="278"/>
      <c r="AL22" s="278"/>
      <c r="AM22" s="278"/>
      <c r="AN22" s="279">
        <f t="shared" si="3"/>
        <v>1</v>
      </c>
      <c r="AO22" s="280">
        <f t="shared" si="4"/>
        <v>0</v>
      </c>
      <c r="AP22" s="281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311">
        <f t="shared" si="6"/>
        <v>1</v>
      </c>
      <c r="AB23" s="311">
        <f t="shared" si="6"/>
        <v>1</v>
      </c>
      <c r="AC23" s="311">
        <f t="shared" si="6"/>
        <v>1</v>
      </c>
      <c r="AD23" s="311">
        <f t="shared" si="6"/>
        <v>1</v>
      </c>
      <c r="AE23" s="311">
        <f t="shared" si="6"/>
        <v>1</v>
      </c>
      <c r="AF23" s="311">
        <f t="shared" si="6"/>
        <v>1</v>
      </c>
      <c r="AG23" s="311">
        <f t="shared" si="6"/>
        <v>1</v>
      </c>
      <c r="AH23" s="311">
        <f t="shared" si="6"/>
        <v>1</v>
      </c>
      <c r="AI23" s="311">
        <f t="shared" si="6"/>
        <v>1</v>
      </c>
      <c r="AJ23" s="311">
        <f t="shared" si="6"/>
        <v>1</v>
      </c>
      <c r="AK23" s="311">
        <f t="shared" si="6"/>
        <v>1</v>
      </c>
      <c r="AL23" s="311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281"/>
    </row>
    <row r="24" spans="2:42" s="282" customFormat="1" x14ac:dyDescent="0.2">
      <c r="B24" s="273">
        <v>18</v>
      </c>
      <c r="C24" s="345"/>
      <c r="D24" s="355"/>
      <c r="E24" s="399" t="s">
        <v>49</v>
      </c>
      <c r="F24" s="299" t="s">
        <v>50</v>
      </c>
      <c r="G24" s="300" t="s">
        <v>51</v>
      </c>
      <c r="H24" s="301" t="s">
        <v>30</v>
      </c>
      <c r="I24" s="277"/>
      <c r="J24" s="277"/>
      <c r="K24" s="277"/>
      <c r="L24" s="277"/>
      <c r="M24" s="277"/>
      <c r="N24" s="277"/>
      <c r="O24" s="277"/>
      <c r="P24" s="277"/>
      <c r="Q24" s="277"/>
      <c r="R24" s="277"/>
      <c r="S24" s="277"/>
      <c r="T24" s="277"/>
      <c r="U24" s="277"/>
      <c r="V24" s="277"/>
      <c r="W24" s="277"/>
      <c r="X24" s="278"/>
      <c r="Y24" s="278"/>
      <c r="Z24" s="278"/>
      <c r="AA24" s="302"/>
      <c r="AB24" s="302"/>
      <c r="AC24" s="302"/>
      <c r="AD24" s="302"/>
      <c r="AE24" s="302"/>
      <c r="AF24" s="302"/>
      <c r="AG24" s="302"/>
      <c r="AH24" s="302"/>
      <c r="AI24" s="302"/>
      <c r="AJ24" s="302"/>
      <c r="AK24" s="302"/>
      <c r="AL24" s="302"/>
      <c r="AM24" s="278"/>
      <c r="AN24" s="279">
        <f t="shared" si="3"/>
        <v>1</v>
      </c>
      <c r="AO24" s="308">
        <f t="shared" ref="AO24:AO34" si="7">COUNTA(I24:AM24)</f>
        <v>0</v>
      </c>
      <c r="AP24" s="281"/>
    </row>
    <row r="25" spans="2:42" s="282" customFormat="1" x14ac:dyDescent="0.2">
      <c r="B25" s="273">
        <v>19</v>
      </c>
      <c r="C25" s="345"/>
      <c r="D25" s="355"/>
      <c r="E25" s="399"/>
      <c r="F25" s="283" t="s">
        <v>52</v>
      </c>
      <c r="G25" s="284" t="s">
        <v>53</v>
      </c>
      <c r="H25" s="285" t="s">
        <v>30</v>
      </c>
      <c r="I25" s="277"/>
      <c r="J25" s="277"/>
      <c r="K25" s="277"/>
      <c r="L25" s="277"/>
      <c r="M25" s="277"/>
      <c r="N25" s="277"/>
      <c r="O25" s="277"/>
      <c r="P25" s="277"/>
      <c r="Q25" s="277"/>
      <c r="R25" s="277"/>
      <c r="S25" s="277"/>
      <c r="T25" s="277"/>
      <c r="U25" s="277"/>
      <c r="V25" s="277"/>
      <c r="W25" s="277"/>
      <c r="X25" s="278"/>
      <c r="Y25" s="278"/>
      <c r="Z25" s="278"/>
      <c r="AA25" s="302"/>
      <c r="AB25" s="302"/>
      <c r="AC25" s="302"/>
      <c r="AD25" s="302"/>
      <c r="AE25" s="302"/>
      <c r="AF25" s="302"/>
      <c r="AG25" s="302"/>
      <c r="AH25" s="302"/>
      <c r="AI25" s="302"/>
      <c r="AJ25" s="302"/>
      <c r="AK25" s="302"/>
      <c r="AL25" s="302"/>
      <c r="AM25" s="278"/>
      <c r="AN25" s="279">
        <f t="shared" si="3"/>
        <v>1</v>
      </c>
      <c r="AO25" s="286">
        <f t="shared" si="7"/>
        <v>0</v>
      </c>
      <c r="AP25" s="281"/>
    </row>
    <row r="26" spans="2:42" s="282" customFormat="1" x14ac:dyDescent="0.2">
      <c r="B26" s="273">
        <v>20</v>
      </c>
      <c r="C26" s="345"/>
      <c r="D26" s="355"/>
      <c r="E26" s="399"/>
      <c r="F26" s="283" t="s">
        <v>55</v>
      </c>
      <c r="G26" s="284" t="s">
        <v>56</v>
      </c>
      <c r="H26" s="285" t="s">
        <v>30</v>
      </c>
      <c r="I26" s="277"/>
      <c r="J26" s="277"/>
      <c r="K26" s="277"/>
      <c r="L26" s="277"/>
      <c r="M26" s="277"/>
      <c r="N26" s="277"/>
      <c r="O26" s="277"/>
      <c r="P26" s="277"/>
      <c r="Q26" s="277"/>
      <c r="R26" s="277"/>
      <c r="S26" s="277"/>
      <c r="T26" s="277"/>
      <c r="U26" s="277"/>
      <c r="V26" s="277"/>
      <c r="W26" s="277"/>
      <c r="X26" s="278"/>
      <c r="Y26" s="278"/>
      <c r="Z26" s="278"/>
      <c r="AA26" s="302"/>
      <c r="AB26" s="302"/>
      <c r="AC26" s="302"/>
      <c r="AD26" s="302"/>
      <c r="AE26" s="302"/>
      <c r="AF26" s="302"/>
      <c r="AG26" s="302"/>
      <c r="AH26" s="302"/>
      <c r="AI26" s="302"/>
      <c r="AJ26" s="302"/>
      <c r="AK26" s="302"/>
      <c r="AL26" s="302"/>
      <c r="AM26" s="278"/>
      <c r="AN26" s="279">
        <f t="shared" si="3"/>
        <v>1</v>
      </c>
      <c r="AO26" s="286">
        <f t="shared" si="7"/>
        <v>0</v>
      </c>
      <c r="AP26" s="281"/>
    </row>
    <row r="27" spans="2:42" s="282" customFormat="1" x14ac:dyDescent="0.2">
      <c r="B27" s="273">
        <v>21</v>
      </c>
      <c r="C27" s="345"/>
      <c r="D27" s="355"/>
      <c r="E27" s="399"/>
      <c r="F27" s="283" t="s">
        <v>58</v>
      </c>
      <c r="G27" s="284" t="s">
        <v>59</v>
      </c>
      <c r="H27" s="285" t="s">
        <v>61</v>
      </c>
      <c r="I27" s="277"/>
      <c r="J27" s="277"/>
      <c r="K27" s="277"/>
      <c r="L27" s="277"/>
      <c r="M27" s="277"/>
      <c r="N27" s="277"/>
      <c r="O27" s="277"/>
      <c r="P27" s="277"/>
      <c r="Q27" s="277"/>
      <c r="R27" s="277"/>
      <c r="S27" s="277"/>
      <c r="T27" s="277"/>
      <c r="U27" s="277"/>
      <c r="V27" s="277"/>
      <c r="W27" s="277"/>
      <c r="X27" s="278"/>
      <c r="Y27" s="278"/>
      <c r="Z27" s="278"/>
      <c r="AA27" s="302"/>
      <c r="AB27" s="302"/>
      <c r="AC27" s="302"/>
      <c r="AD27" s="302"/>
      <c r="AE27" s="302"/>
      <c r="AF27" s="302"/>
      <c r="AG27" s="302"/>
      <c r="AH27" s="302"/>
      <c r="AI27" s="302"/>
      <c r="AJ27" s="302"/>
      <c r="AK27" s="302"/>
      <c r="AL27" s="302"/>
      <c r="AM27" s="278"/>
      <c r="AN27" s="279">
        <f t="shared" si="3"/>
        <v>1</v>
      </c>
      <c r="AO27" s="286">
        <f t="shared" si="7"/>
        <v>0</v>
      </c>
      <c r="AP27" s="281"/>
    </row>
    <row r="28" spans="2:42" s="282" customFormat="1" x14ac:dyDescent="0.2">
      <c r="B28" s="273">
        <v>22</v>
      </c>
      <c r="C28" s="345"/>
      <c r="D28" s="355"/>
      <c r="E28" s="399"/>
      <c r="F28" s="283" t="s">
        <v>63</v>
      </c>
      <c r="G28" s="284" t="s">
        <v>59</v>
      </c>
      <c r="H28" s="285" t="s">
        <v>61</v>
      </c>
      <c r="I28" s="277"/>
      <c r="J28" s="277"/>
      <c r="K28" s="277"/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7"/>
      <c r="W28" s="277"/>
      <c r="X28" s="278"/>
      <c r="Y28" s="278"/>
      <c r="Z28" s="278"/>
      <c r="AA28" s="302"/>
      <c r="AB28" s="302"/>
      <c r="AC28" s="302"/>
      <c r="AD28" s="302"/>
      <c r="AE28" s="302"/>
      <c r="AF28" s="302"/>
      <c r="AG28" s="302"/>
      <c r="AH28" s="302"/>
      <c r="AI28" s="302"/>
      <c r="AJ28" s="302"/>
      <c r="AK28" s="302"/>
      <c r="AL28" s="302"/>
      <c r="AM28" s="278"/>
      <c r="AN28" s="279">
        <f t="shared" si="3"/>
        <v>1</v>
      </c>
      <c r="AO28" s="286">
        <f t="shared" si="7"/>
        <v>0</v>
      </c>
      <c r="AP28" s="281"/>
    </row>
    <row r="29" spans="2:42" s="282" customFormat="1" x14ac:dyDescent="0.2">
      <c r="B29" s="273">
        <v>23</v>
      </c>
      <c r="C29" s="345"/>
      <c r="D29" s="355"/>
      <c r="E29" s="399"/>
      <c r="F29" s="283" t="s">
        <v>66</v>
      </c>
      <c r="G29" s="284" t="s">
        <v>59</v>
      </c>
      <c r="H29" s="285" t="s">
        <v>61</v>
      </c>
      <c r="I29" s="277"/>
      <c r="J29" s="277"/>
      <c r="K29" s="277"/>
      <c r="L29" s="277"/>
      <c r="M29" s="277"/>
      <c r="N29" s="277"/>
      <c r="O29" s="277"/>
      <c r="P29" s="277"/>
      <c r="Q29" s="277"/>
      <c r="R29" s="277"/>
      <c r="S29" s="277"/>
      <c r="T29" s="277"/>
      <c r="U29" s="277"/>
      <c r="V29" s="277"/>
      <c r="W29" s="277"/>
      <c r="X29" s="278"/>
      <c r="Y29" s="278"/>
      <c r="Z29" s="278"/>
      <c r="AA29" s="302"/>
      <c r="AB29" s="302"/>
      <c r="AC29" s="302"/>
      <c r="AD29" s="302"/>
      <c r="AE29" s="302"/>
      <c r="AF29" s="302"/>
      <c r="AG29" s="302"/>
      <c r="AH29" s="302"/>
      <c r="AI29" s="302"/>
      <c r="AJ29" s="302"/>
      <c r="AK29" s="302"/>
      <c r="AL29" s="302"/>
      <c r="AM29" s="278"/>
      <c r="AN29" s="279">
        <f t="shared" si="3"/>
        <v>1</v>
      </c>
      <c r="AO29" s="286">
        <f t="shared" si="7"/>
        <v>0</v>
      </c>
      <c r="AP29" s="281"/>
    </row>
    <row r="30" spans="2:42" s="282" customFormat="1" x14ac:dyDescent="0.2">
      <c r="B30" s="273">
        <v>24</v>
      </c>
      <c r="C30" s="345"/>
      <c r="D30" s="355"/>
      <c r="E30" s="399"/>
      <c r="F30" s="283" t="s">
        <v>67</v>
      </c>
      <c r="G30" s="284" t="s">
        <v>68</v>
      </c>
      <c r="H30" s="285" t="s">
        <v>10</v>
      </c>
      <c r="I30" s="277"/>
      <c r="J30" s="277"/>
      <c r="K30" s="277"/>
      <c r="L30" s="277"/>
      <c r="M30" s="277"/>
      <c r="N30" s="277"/>
      <c r="O30" s="277"/>
      <c r="P30" s="277"/>
      <c r="Q30" s="277"/>
      <c r="R30" s="277"/>
      <c r="S30" s="277"/>
      <c r="T30" s="277"/>
      <c r="U30" s="277"/>
      <c r="V30" s="277"/>
      <c r="W30" s="277"/>
      <c r="X30" s="278"/>
      <c r="Y30" s="278"/>
      <c r="Z30" s="278"/>
      <c r="AA30" s="302"/>
      <c r="AB30" s="302"/>
      <c r="AC30" s="302"/>
      <c r="AD30" s="302"/>
      <c r="AE30" s="302"/>
      <c r="AF30" s="302"/>
      <c r="AG30" s="302"/>
      <c r="AH30" s="302"/>
      <c r="AI30" s="302"/>
      <c r="AJ30" s="302"/>
      <c r="AK30" s="302"/>
      <c r="AL30" s="302"/>
      <c r="AM30" s="278"/>
      <c r="AN30" s="279">
        <f t="shared" si="3"/>
        <v>1</v>
      </c>
      <c r="AO30" s="286">
        <f t="shared" si="7"/>
        <v>0</v>
      </c>
      <c r="AP30" s="281"/>
    </row>
    <row r="31" spans="2:42" s="282" customFormat="1" x14ac:dyDescent="0.2">
      <c r="B31" s="273">
        <v>25</v>
      </c>
      <c r="C31" s="345"/>
      <c r="D31" s="355"/>
      <c r="E31" s="399"/>
      <c r="F31" s="283" t="s">
        <v>71</v>
      </c>
      <c r="G31" s="284" t="s">
        <v>72</v>
      </c>
      <c r="H31" s="285" t="s">
        <v>61</v>
      </c>
      <c r="I31" s="277"/>
      <c r="J31" s="277"/>
      <c r="K31" s="277"/>
      <c r="L31" s="277"/>
      <c r="M31" s="277"/>
      <c r="N31" s="277"/>
      <c r="O31" s="277"/>
      <c r="P31" s="277"/>
      <c r="Q31" s="277"/>
      <c r="R31" s="277"/>
      <c r="S31" s="277"/>
      <c r="T31" s="277"/>
      <c r="U31" s="277"/>
      <c r="V31" s="277"/>
      <c r="W31" s="277"/>
      <c r="X31" s="278"/>
      <c r="Y31" s="278"/>
      <c r="Z31" s="278"/>
      <c r="AA31" s="278"/>
      <c r="AB31" s="278"/>
      <c r="AC31" s="278"/>
      <c r="AD31" s="278"/>
      <c r="AE31" s="278"/>
      <c r="AF31" s="278"/>
      <c r="AG31" s="278"/>
      <c r="AH31" s="278"/>
      <c r="AI31" s="278"/>
      <c r="AJ31" s="278"/>
      <c r="AK31" s="278"/>
      <c r="AL31" s="278"/>
      <c r="AM31" s="278"/>
      <c r="AN31" s="279">
        <f t="shared" si="3"/>
        <v>1</v>
      </c>
      <c r="AO31" s="286">
        <f t="shared" si="7"/>
        <v>0</v>
      </c>
      <c r="AP31" s="281"/>
    </row>
    <row r="32" spans="2:42" s="282" customFormat="1" x14ac:dyDescent="0.2">
      <c r="B32" s="273">
        <v>26</v>
      </c>
      <c r="C32" s="345"/>
      <c r="D32" s="355"/>
      <c r="E32" s="399"/>
      <c r="F32" s="283" t="s">
        <v>74</v>
      </c>
      <c r="G32" s="284" t="s">
        <v>75</v>
      </c>
      <c r="H32" s="285" t="s">
        <v>10</v>
      </c>
      <c r="I32" s="277"/>
      <c r="J32" s="277"/>
      <c r="K32" s="277"/>
      <c r="L32" s="277"/>
      <c r="M32" s="277"/>
      <c r="N32" s="277"/>
      <c r="O32" s="277"/>
      <c r="P32" s="277"/>
      <c r="Q32" s="277"/>
      <c r="R32" s="277"/>
      <c r="S32" s="277"/>
      <c r="T32" s="277"/>
      <c r="U32" s="277"/>
      <c r="V32" s="277"/>
      <c r="W32" s="277"/>
      <c r="X32" s="278"/>
      <c r="Y32" s="278"/>
      <c r="Z32" s="278"/>
      <c r="AA32" s="302"/>
      <c r="AB32" s="302"/>
      <c r="AC32" s="302"/>
      <c r="AD32" s="302"/>
      <c r="AE32" s="302"/>
      <c r="AF32" s="302"/>
      <c r="AG32" s="302"/>
      <c r="AH32" s="302"/>
      <c r="AI32" s="302"/>
      <c r="AJ32" s="302"/>
      <c r="AK32" s="302"/>
      <c r="AL32" s="302"/>
      <c r="AM32" s="278"/>
      <c r="AN32" s="279">
        <f t="shared" si="3"/>
        <v>1</v>
      </c>
      <c r="AO32" s="286">
        <f t="shared" si="7"/>
        <v>0</v>
      </c>
      <c r="AP32" s="281"/>
    </row>
    <row r="33" spans="2:969" s="282" customFormat="1" x14ac:dyDescent="0.2">
      <c r="B33" s="273">
        <v>27</v>
      </c>
      <c r="C33" s="345"/>
      <c r="D33" s="355"/>
      <c r="E33" s="399"/>
      <c r="F33" s="283" t="s">
        <v>77</v>
      </c>
      <c r="G33" s="284" t="s">
        <v>78</v>
      </c>
      <c r="H33" s="285" t="s">
        <v>10</v>
      </c>
      <c r="I33" s="277"/>
      <c r="J33" s="277"/>
      <c r="K33" s="277"/>
      <c r="L33" s="277"/>
      <c r="M33" s="277"/>
      <c r="N33" s="277"/>
      <c r="O33" s="277"/>
      <c r="P33" s="277"/>
      <c r="Q33" s="277"/>
      <c r="R33" s="277"/>
      <c r="S33" s="277"/>
      <c r="T33" s="277"/>
      <c r="U33" s="277"/>
      <c r="V33" s="277"/>
      <c r="W33" s="277"/>
      <c r="X33" s="278"/>
      <c r="Y33" s="278"/>
      <c r="Z33" s="278"/>
      <c r="AA33" s="302"/>
      <c r="AB33" s="302"/>
      <c r="AC33" s="302"/>
      <c r="AD33" s="302"/>
      <c r="AE33" s="302"/>
      <c r="AF33" s="302"/>
      <c r="AG33" s="302"/>
      <c r="AH33" s="302"/>
      <c r="AI33" s="302"/>
      <c r="AJ33" s="302"/>
      <c r="AK33" s="302"/>
      <c r="AL33" s="302"/>
      <c r="AM33" s="278"/>
      <c r="AN33" s="279">
        <f t="shared" si="3"/>
        <v>1</v>
      </c>
      <c r="AO33" s="286">
        <f t="shared" si="7"/>
        <v>0</v>
      </c>
      <c r="AP33" s="281"/>
    </row>
    <row r="34" spans="2:969" s="282" customFormat="1" ht="13.8" thickBot="1" x14ac:dyDescent="0.25">
      <c r="B34" s="273">
        <v>28</v>
      </c>
      <c r="C34" s="345"/>
      <c r="D34" s="355"/>
      <c r="E34" s="399"/>
      <c r="F34" s="294" t="s">
        <v>79</v>
      </c>
      <c r="G34" s="295" t="s">
        <v>75</v>
      </c>
      <c r="H34" s="296" t="s">
        <v>10</v>
      </c>
      <c r="I34" s="277"/>
      <c r="J34" s="277"/>
      <c r="K34" s="277"/>
      <c r="L34" s="277"/>
      <c r="M34" s="277"/>
      <c r="N34" s="277"/>
      <c r="O34" s="277"/>
      <c r="P34" s="277"/>
      <c r="Q34" s="277"/>
      <c r="R34" s="277"/>
      <c r="S34" s="277"/>
      <c r="T34" s="277"/>
      <c r="U34" s="277"/>
      <c r="V34" s="277"/>
      <c r="W34" s="277"/>
      <c r="X34" s="278"/>
      <c r="Y34" s="278"/>
      <c r="Z34" s="278"/>
      <c r="AA34" s="302"/>
      <c r="AB34" s="302"/>
      <c r="AC34" s="302"/>
      <c r="AD34" s="302"/>
      <c r="AE34" s="302"/>
      <c r="AF34" s="302"/>
      <c r="AG34" s="302"/>
      <c r="AH34" s="302"/>
      <c r="AI34" s="302"/>
      <c r="AJ34" s="302"/>
      <c r="AK34" s="302"/>
      <c r="AL34" s="302"/>
      <c r="AM34" s="278"/>
      <c r="AN34" s="279">
        <f t="shared" si="3"/>
        <v>1</v>
      </c>
      <c r="AO34" s="297">
        <f t="shared" si="7"/>
        <v>0</v>
      </c>
      <c r="AP34" s="281"/>
    </row>
    <row r="35" spans="2:969" s="269" customFormat="1" ht="13.8" thickBot="1" x14ac:dyDescent="0.25">
      <c r="C35" s="345"/>
      <c r="D35" s="356"/>
      <c r="E35" s="400"/>
      <c r="F35" s="287" t="s">
        <v>337</v>
      </c>
      <c r="G35" s="288"/>
      <c r="H35" s="289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281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  <c r="BQ35" s="282"/>
      <c r="BR35" s="282"/>
      <c r="BS35" s="282"/>
      <c r="BT35" s="282"/>
      <c r="BU35" s="282"/>
      <c r="BV35" s="282"/>
      <c r="BW35" s="282"/>
      <c r="BX35" s="282"/>
      <c r="BY35" s="282"/>
      <c r="BZ35" s="282"/>
      <c r="CA35" s="282"/>
      <c r="CB35" s="282"/>
      <c r="CC35" s="282"/>
      <c r="CD35" s="282"/>
      <c r="CE35" s="282"/>
      <c r="CF35" s="282"/>
      <c r="CG35" s="282"/>
      <c r="CH35" s="282"/>
      <c r="CI35" s="282"/>
      <c r="CJ35" s="282"/>
      <c r="CK35" s="282"/>
      <c r="CL35" s="282"/>
      <c r="CM35" s="282"/>
      <c r="CN35" s="282"/>
      <c r="CO35" s="282"/>
      <c r="CP35" s="282"/>
      <c r="CQ35" s="282"/>
      <c r="CR35" s="282"/>
      <c r="CS35" s="282"/>
      <c r="CT35" s="282"/>
      <c r="CU35" s="282"/>
      <c r="CV35" s="282"/>
      <c r="CW35" s="282"/>
      <c r="CX35" s="282"/>
      <c r="CY35" s="282"/>
      <c r="CZ35" s="282"/>
      <c r="DA35" s="282"/>
      <c r="DB35" s="282"/>
      <c r="DC35" s="282"/>
      <c r="DD35" s="282"/>
      <c r="DE35" s="282"/>
      <c r="DF35" s="282"/>
      <c r="DG35" s="282"/>
      <c r="DH35" s="282"/>
      <c r="DI35" s="282"/>
      <c r="DJ35" s="282"/>
      <c r="DK35" s="282"/>
      <c r="DL35" s="282"/>
      <c r="DM35" s="282"/>
      <c r="DN35" s="282"/>
      <c r="DO35" s="282"/>
      <c r="DP35" s="282"/>
      <c r="DQ35" s="282"/>
      <c r="DR35" s="282"/>
      <c r="DS35" s="282"/>
      <c r="DT35" s="282"/>
      <c r="DU35" s="282"/>
      <c r="DV35" s="282"/>
      <c r="DW35" s="282"/>
      <c r="DX35" s="282"/>
      <c r="DY35" s="282"/>
      <c r="DZ35" s="282"/>
      <c r="EA35" s="282"/>
      <c r="EB35" s="282"/>
      <c r="EC35" s="282"/>
      <c r="ED35" s="282"/>
      <c r="EE35" s="282"/>
      <c r="EF35" s="282"/>
      <c r="EG35" s="282"/>
      <c r="EH35" s="282"/>
      <c r="EI35" s="282"/>
      <c r="EJ35" s="282"/>
      <c r="EK35" s="282"/>
      <c r="EL35" s="282"/>
      <c r="EM35" s="282"/>
      <c r="EN35" s="282"/>
      <c r="EO35" s="282"/>
      <c r="EP35" s="282"/>
      <c r="EQ35" s="282"/>
      <c r="ER35" s="282"/>
      <c r="ES35" s="282"/>
      <c r="ET35" s="282"/>
      <c r="EU35" s="282"/>
      <c r="EV35" s="282"/>
      <c r="EW35" s="282"/>
      <c r="EX35" s="282"/>
      <c r="EY35" s="282"/>
      <c r="EZ35" s="282"/>
      <c r="FA35" s="282"/>
      <c r="FB35" s="282"/>
      <c r="FC35" s="282"/>
      <c r="FD35" s="282"/>
      <c r="FE35" s="282"/>
      <c r="FF35" s="282"/>
      <c r="FG35" s="282"/>
      <c r="FH35" s="282"/>
      <c r="FI35" s="282"/>
      <c r="FJ35" s="282"/>
      <c r="FK35" s="282"/>
      <c r="FL35" s="282"/>
      <c r="FM35" s="282"/>
      <c r="FN35" s="282"/>
      <c r="FO35" s="282"/>
      <c r="FP35" s="282"/>
      <c r="FQ35" s="282"/>
      <c r="FR35" s="282"/>
      <c r="FS35" s="282"/>
      <c r="FT35" s="282"/>
      <c r="FU35" s="282"/>
      <c r="FV35" s="282"/>
      <c r="FW35" s="282"/>
      <c r="FX35" s="282"/>
      <c r="FY35" s="282"/>
      <c r="FZ35" s="282"/>
      <c r="GA35" s="282"/>
      <c r="GB35" s="282"/>
      <c r="GC35" s="282"/>
      <c r="GD35" s="282"/>
      <c r="GE35" s="282"/>
      <c r="GF35" s="282"/>
      <c r="GG35" s="282"/>
      <c r="GH35" s="282"/>
      <c r="GI35" s="282"/>
      <c r="GJ35" s="282"/>
      <c r="GK35" s="282"/>
      <c r="GL35" s="282"/>
      <c r="GM35" s="282"/>
      <c r="GN35" s="282"/>
      <c r="GO35" s="282"/>
      <c r="GP35" s="282"/>
      <c r="GQ35" s="282"/>
      <c r="GR35" s="282"/>
      <c r="GS35" s="282"/>
      <c r="GT35" s="282"/>
      <c r="GU35" s="282"/>
      <c r="GV35" s="282"/>
      <c r="GW35" s="282"/>
      <c r="GX35" s="282"/>
      <c r="GY35" s="282"/>
      <c r="GZ35" s="282"/>
      <c r="HA35" s="282"/>
      <c r="HB35" s="282"/>
      <c r="HC35" s="282"/>
      <c r="HD35" s="282"/>
      <c r="HE35" s="282"/>
      <c r="HF35" s="282"/>
      <c r="HG35" s="282"/>
      <c r="HH35" s="282"/>
      <c r="HI35" s="282"/>
      <c r="HJ35" s="282"/>
      <c r="HK35" s="282"/>
      <c r="HL35" s="282"/>
      <c r="HM35" s="282"/>
      <c r="HN35" s="282"/>
      <c r="HO35" s="282"/>
      <c r="HP35" s="282"/>
      <c r="HQ35" s="282"/>
      <c r="HR35" s="282"/>
      <c r="HS35" s="282"/>
      <c r="HT35" s="282"/>
      <c r="HU35" s="282"/>
      <c r="HV35" s="282"/>
      <c r="HW35" s="282"/>
      <c r="HX35" s="282"/>
      <c r="HY35" s="282"/>
      <c r="HZ35" s="282"/>
      <c r="IA35" s="282"/>
      <c r="IB35" s="282"/>
      <c r="IC35" s="282"/>
      <c r="ID35" s="282"/>
      <c r="IE35" s="282"/>
      <c r="IF35" s="282"/>
      <c r="IG35" s="282"/>
      <c r="IH35" s="282"/>
      <c r="II35" s="282"/>
      <c r="IJ35" s="282"/>
      <c r="IK35" s="282"/>
      <c r="IL35" s="282"/>
      <c r="IM35" s="282"/>
      <c r="IN35" s="282"/>
      <c r="IO35" s="282"/>
      <c r="IP35" s="282"/>
      <c r="IQ35" s="282"/>
      <c r="IR35" s="282"/>
      <c r="IS35" s="282"/>
      <c r="IT35" s="282"/>
      <c r="IU35" s="282"/>
      <c r="IV35" s="282"/>
      <c r="IW35" s="282"/>
      <c r="IX35" s="282"/>
      <c r="IY35" s="282"/>
      <c r="IZ35" s="282"/>
      <c r="JA35" s="282"/>
      <c r="JB35" s="282"/>
      <c r="JC35" s="282"/>
      <c r="JD35" s="282"/>
      <c r="JE35" s="282"/>
      <c r="JF35" s="282"/>
      <c r="JG35" s="282"/>
      <c r="JH35" s="282"/>
      <c r="JI35" s="282"/>
      <c r="JJ35" s="282"/>
      <c r="JK35" s="282"/>
      <c r="JL35" s="282"/>
      <c r="JM35" s="282"/>
      <c r="JN35" s="282"/>
      <c r="JO35" s="282"/>
      <c r="JP35" s="282"/>
      <c r="JQ35" s="282"/>
      <c r="JR35" s="282"/>
      <c r="JS35" s="282"/>
      <c r="JT35" s="282"/>
      <c r="JU35" s="282"/>
      <c r="JV35" s="282"/>
      <c r="JW35" s="282"/>
      <c r="JX35" s="282"/>
      <c r="JY35" s="282"/>
      <c r="JZ35" s="282"/>
      <c r="KA35" s="282"/>
      <c r="KB35" s="282"/>
      <c r="KC35" s="282"/>
      <c r="KD35" s="282"/>
      <c r="KE35" s="282"/>
      <c r="KF35" s="282"/>
      <c r="KG35" s="282"/>
      <c r="KH35" s="282"/>
      <c r="KI35" s="282"/>
      <c r="KJ35" s="282"/>
      <c r="KK35" s="282"/>
      <c r="KL35" s="282"/>
      <c r="KM35" s="282"/>
      <c r="KN35" s="282"/>
      <c r="KO35" s="282"/>
      <c r="KP35" s="282"/>
      <c r="KQ35" s="282"/>
      <c r="KR35" s="282"/>
      <c r="KS35" s="282"/>
      <c r="KT35" s="282"/>
      <c r="KU35" s="282"/>
      <c r="KV35" s="282"/>
      <c r="KW35" s="282"/>
      <c r="KX35" s="282"/>
      <c r="KY35" s="282"/>
      <c r="KZ35" s="282"/>
      <c r="LA35" s="282"/>
      <c r="LB35" s="282"/>
      <c r="LC35" s="282"/>
      <c r="LD35" s="282"/>
      <c r="LE35" s="282"/>
      <c r="LF35" s="282"/>
      <c r="LG35" s="282"/>
      <c r="LH35" s="282"/>
      <c r="LI35" s="282"/>
      <c r="LJ35" s="282"/>
      <c r="LK35" s="282"/>
      <c r="LL35" s="282"/>
      <c r="LM35" s="282"/>
      <c r="LN35" s="282"/>
      <c r="LO35" s="282"/>
      <c r="LP35" s="282"/>
      <c r="LQ35" s="282"/>
      <c r="LR35" s="282"/>
      <c r="LS35" s="282"/>
      <c r="LT35" s="282"/>
      <c r="LU35" s="282"/>
      <c r="LV35" s="282"/>
      <c r="LW35" s="282"/>
      <c r="LX35" s="282"/>
      <c r="LY35" s="282"/>
      <c r="LZ35" s="282"/>
      <c r="MA35" s="282"/>
      <c r="MB35" s="282"/>
      <c r="MC35" s="282"/>
      <c r="MD35" s="282"/>
      <c r="ME35" s="282"/>
      <c r="MF35" s="282"/>
      <c r="MG35" s="282"/>
      <c r="MH35" s="282"/>
      <c r="MI35" s="282"/>
      <c r="MJ35" s="282"/>
      <c r="MK35" s="282"/>
      <c r="ML35" s="282"/>
      <c r="MM35" s="282"/>
      <c r="MN35" s="282"/>
      <c r="MO35" s="282"/>
      <c r="MP35" s="282"/>
      <c r="MQ35" s="282"/>
      <c r="MR35" s="282"/>
      <c r="MS35" s="282"/>
      <c r="MT35" s="282"/>
      <c r="MU35" s="282"/>
      <c r="MV35" s="282"/>
      <c r="MW35" s="282"/>
      <c r="MX35" s="282"/>
      <c r="MY35" s="282"/>
      <c r="MZ35" s="282"/>
      <c r="NA35" s="282"/>
      <c r="NB35" s="282"/>
      <c r="NC35" s="282"/>
      <c r="ND35" s="282"/>
      <c r="NE35" s="282"/>
      <c r="NF35" s="282"/>
      <c r="NG35" s="282"/>
      <c r="NH35" s="282"/>
      <c r="NI35" s="282"/>
      <c r="NJ35" s="282"/>
      <c r="NK35" s="282"/>
      <c r="NL35" s="282"/>
      <c r="NM35" s="282"/>
      <c r="NN35" s="282"/>
      <c r="NO35" s="282"/>
      <c r="NP35" s="282"/>
      <c r="NQ35" s="282"/>
      <c r="NR35" s="282"/>
      <c r="NS35" s="282"/>
      <c r="NT35" s="282"/>
      <c r="NU35" s="282"/>
      <c r="NV35" s="282"/>
      <c r="NW35" s="282"/>
      <c r="NX35" s="282"/>
      <c r="NY35" s="282"/>
      <c r="NZ35" s="282"/>
      <c r="OA35" s="282"/>
      <c r="OB35" s="282"/>
      <c r="OC35" s="282"/>
      <c r="OD35" s="282"/>
      <c r="OE35" s="282"/>
      <c r="OF35" s="282"/>
      <c r="OG35" s="282"/>
      <c r="OH35" s="282"/>
      <c r="OI35" s="282"/>
      <c r="OJ35" s="282"/>
      <c r="OK35" s="282"/>
      <c r="OL35" s="282"/>
      <c r="OM35" s="282"/>
      <c r="ON35" s="282"/>
      <c r="OO35" s="282"/>
      <c r="OP35" s="282"/>
      <c r="OQ35" s="282"/>
      <c r="OR35" s="282"/>
      <c r="OS35" s="282"/>
      <c r="OT35" s="282"/>
      <c r="OU35" s="282"/>
      <c r="OV35" s="282"/>
      <c r="OW35" s="282"/>
      <c r="OX35" s="282"/>
      <c r="OY35" s="282"/>
      <c r="OZ35" s="282"/>
      <c r="PA35" s="282"/>
      <c r="PB35" s="282"/>
      <c r="PC35" s="282"/>
      <c r="PD35" s="282"/>
      <c r="PE35" s="282"/>
      <c r="PF35" s="282"/>
      <c r="PG35" s="282"/>
      <c r="PH35" s="282"/>
      <c r="PI35" s="282"/>
      <c r="PJ35" s="282"/>
      <c r="PK35" s="282"/>
      <c r="PL35" s="282"/>
      <c r="PM35" s="282"/>
      <c r="PN35" s="282"/>
      <c r="PO35" s="282"/>
      <c r="PP35" s="282"/>
      <c r="PQ35" s="282"/>
      <c r="PR35" s="282"/>
      <c r="PS35" s="282"/>
      <c r="PT35" s="282"/>
      <c r="PU35" s="282"/>
      <c r="PV35" s="282"/>
      <c r="PW35" s="282"/>
      <c r="PX35" s="282"/>
      <c r="PY35" s="282"/>
      <c r="PZ35" s="282"/>
      <c r="QA35" s="282"/>
      <c r="QB35" s="282"/>
      <c r="QC35" s="282"/>
      <c r="QD35" s="282"/>
      <c r="QE35" s="282"/>
      <c r="QF35" s="282"/>
      <c r="QG35" s="282"/>
      <c r="QH35" s="282"/>
      <c r="QI35" s="282"/>
      <c r="QJ35" s="282"/>
      <c r="QK35" s="282"/>
      <c r="QL35" s="282"/>
      <c r="QM35" s="282"/>
      <c r="QN35" s="282"/>
      <c r="QO35" s="282"/>
      <c r="QP35" s="282"/>
      <c r="QQ35" s="282"/>
      <c r="QR35" s="282"/>
      <c r="QS35" s="282"/>
      <c r="QT35" s="282"/>
      <c r="QU35" s="282"/>
      <c r="QV35" s="282"/>
      <c r="QW35" s="282"/>
      <c r="QX35" s="282"/>
      <c r="QY35" s="282"/>
      <c r="QZ35" s="282"/>
      <c r="RA35" s="282"/>
      <c r="RB35" s="282"/>
      <c r="RC35" s="282"/>
      <c r="RD35" s="282"/>
      <c r="RE35" s="282"/>
      <c r="RF35" s="282"/>
      <c r="RG35" s="282"/>
      <c r="RH35" s="282"/>
      <c r="RI35" s="282"/>
      <c r="RJ35" s="282"/>
      <c r="RK35" s="282"/>
      <c r="RL35" s="282"/>
      <c r="RM35" s="282"/>
      <c r="RN35" s="282"/>
      <c r="RO35" s="282"/>
      <c r="RP35" s="282"/>
      <c r="RQ35" s="282"/>
      <c r="RR35" s="282"/>
      <c r="RS35" s="282"/>
      <c r="RT35" s="282"/>
      <c r="RU35" s="282"/>
      <c r="RV35" s="282"/>
      <c r="RW35" s="282"/>
      <c r="RX35" s="282"/>
      <c r="RY35" s="282"/>
      <c r="RZ35" s="282"/>
      <c r="SA35" s="282"/>
      <c r="SB35" s="282"/>
      <c r="SC35" s="282"/>
      <c r="SD35" s="282"/>
      <c r="SE35" s="282"/>
      <c r="SF35" s="282"/>
      <c r="SG35" s="282"/>
      <c r="SH35" s="282"/>
      <c r="SI35" s="282"/>
      <c r="SJ35" s="282"/>
      <c r="SK35" s="282"/>
      <c r="SL35" s="282"/>
      <c r="SM35" s="282"/>
      <c r="SN35" s="282"/>
      <c r="SO35" s="282"/>
      <c r="SP35" s="282"/>
      <c r="SQ35" s="282"/>
      <c r="SR35" s="282"/>
      <c r="SS35" s="282"/>
      <c r="ST35" s="282"/>
      <c r="SU35" s="282"/>
      <c r="SV35" s="282"/>
      <c r="SW35" s="282"/>
      <c r="SX35" s="282"/>
      <c r="SY35" s="282"/>
      <c r="SZ35" s="282"/>
      <c r="TA35" s="282"/>
      <c r="TB35" s="282"/>
      <c r="TC35" s="282"/>
      <c r="TD35" s="282"/>
      <c r="TE35" s="282"/>
      <c r="TF35" s="282"/>
      <c r="TG35" s="282"/>
      <c r="TH35" s="282"/>
      <c r="TI35" s="282"/>
      <c r="TJ35" s="282"/>
      <c r="TK35" s="282"/>
      <c r="TL35" s="282"/>
      <c r="TM35" s="282"/>
      <c r="TN35" s="282"/>
      <c r="TO35" s="282"/>
      <c r="TP35" s="282"/>
      <c r="TQ35" s="282"/>
      <c r="TR35" s="282"/>
      <c r="TS35" s="282"/>
      <c r="TT35" s="282"/>
      <c r="TU35" s="282"/>
      <c r="TV35" s="282"/>
      <c r="TW35" s="282"/>
      <c r="TX35" s="282"/>
      <c r="TY35" s="282"/>
      <c r="TZ35" s="282"/>
      <c r="UA35" s="282"/>
      <c r="UB35" s="282"/>
      <c r="UC35" s="282"/>
      <c r="UD35" s="282"/>
      <c r="UE35" s="282"/>
      <c r="UF35" s="282"/>
      <c r="UG35" s="282"/>
      <c r="UH35" s="282"/>
      <c r="UI35" s="282"/>
      <c r="UJ35" s="282"/>
      <c r="UK35" s="282"/>
      <c r="UL35" s="282"/>
      <c r="UM35" s="282"/>
      <c r="UN35" s="282"/>
      <c r="UO35" s="282"/>
      <c r="UP35" s="282"/>
      <c r="UQ35" s="282"/>
      <c r="UR35" s="282"/>
      <c r="US35" s="282"/>
      <c r="UT35" s="282"/>
      <c r="UU35" s="282"/>
      <c r="UV35" s="282"/>
      <c r="UW35" s="282"/>
      <c r="UX35" s="282"/>
      <c r="UY35" s="282"/>
      <c r="UZ35" s="282"/>
      <c r="VA35" s="282"/>
      <c r="VB35" s="282"/>
      <c r="VC35" s="282"/>
      <c r="VD35" s="282"/>
      <c r="VE35" s="282"/>
      <c r="VF35" s="282"/>
      <c r="VG35" s="282"/>
      <c r="VH35" s="282"/>
      <c r="VI35" s="282"/>
      <c r="VJ35" s="282"/>
      <c r="VK35" s="282"/>
      <c r="VL35" s="282"/>
      <c r="VM35" s="282"/>
      <c r="VN35" s="282"/>
      <c r="VO35" s="282"/>
      <c r="VP35" s="282"/>
      <c r="VQ35" s="282"/>
      <c r="VR35" s="282"/>
      <c r="VS35" s="282"/>
      <c r="VT35" s="282"/>
      <c r="VU35" s="282"/>
      <c r="VV35" s="282"/>
      <c r="VW35" s="282"/>
      <c r="VX35" s="282"/>
      <c r="VY35" s="282"/>
      <c r="VZ35" s="282"/>
      <c r="WA35" s="282"/>
      <c r="WB35" s="282"/>
      <c r="WC35" s="282"/>
      <c r="WD35" s="282"/>
      <c r="WE35" s="282"/>
      <c r="WF35" s="282"/>
      <c r="WG35" s="282"/>
      <c r="WH35" s="282"/>
      <c r="WI35" s="282"/>
      <c r="WJ35" s="282"/>
      <c r="WK35" s="282"/>
      <c r="WL35" s="282"/>
      <c r="WM35" s="282"/>
      <c r="WN35" s="282"/>
      <c r="WO35" s="282"/>
      <c r="WP35" s="282"/>
      <c r="WQ35" s="282"/>
      <c r="WR35" s="282"/>
      <c r="WS35" s="282"/>
      <c r="WT35" s="282"/>
      <c r="WU35" s="282"/>
      <c r="WV35" s="282"/>
      <c r="WW35" s="282"/>
      <c r="WX35" s="282"/>
      <c r="WY35" s="282"/>
      <c r="WZ35" s="282"/>
      <c r="XA35" s="282"/>
      <c r="XB35" s="282"/>
      <c r="XC35" s="282"/>
      <c r="XD35" s="282"/>
      <c r="XE35" s="282"/>
      <c r="XF35" s="282"/>
      <c r="XG35" s="282"/>
      <c r="XH35" s="282"/>
      <c r="XI35" s="282"/>
      <c r="XJ35" s="282"/>
      <c r="XK35" s="282"/>
      <c r="XL35" s="282"/>
      <c r="XM35" s="282"/>
      <c r="XN35" s="282"/>
      <c r="XO35" s="282"/>
      <c r="XP35" s="282"/>
      <c r="XQ35" s="282"/>
      <c r="XR35" s="282"/>
      <c r="XS35" s="282"/>
      <c r="XT35" s="282"/>
      <c r="XU35" s="282"/>
      <c r="XV35" s="282"/>
      <c r="XW35" s="282"/>
      <c r="XX35" s="282"/>
      <c r="XY35" s="282"/>
      <c r="XZ35" s="282"/>
      <c r="YA35" s="282"/>
      <c r="YB35" s="282"/>
      <c r="YC35" s="282"/>
      <c r="YD35" s="282"/>
      <c r="YE35" s="282"/>
      <c r="YF35" s="282"/>
      <c r="YG35" s="282"/>
      <c r="YH35" s="282"/>
      <c r="YI35" s="282"/>
      <c r="YJ35" s="282"/>
      <c r="YK35" s="282"/>
      <c r="YL35" s="282"/>
      <c r="YM35" s="282"/>
      <c r="YN35" s="282"/>
      <c r="YO35" s="282"/>
      <c r="YP35" s="282"/>
      <c r="YQ35" s="282"/>
      <c r="YR35" s="282"/>
      <c r="YS35" s="282"/>
      <c r="YT35" s="282"/>
      <c r="YU35" s="282"/>
      <c r="YV35" s="282"/>
      <c r="YW35" s="282"/>
      <c r="YX35" s="282"/>
      <c r="YY35" s="282"/>
      <c r="YZ35" s="282"/>
      <c r="ZA35" s="282"/>
      <c r="ZB35" s="282"/>
      <c r="ZC35" s="282"/>
      <c r="ZD35" s="282"/>
      <c r="ZE35" s="282"/>
      <c r="ZF35" s="282"/>
      <c r="ZG35" s="282"/>
      <c r="ZH35" s="282"/>
      <c r="ZI35" s="282"/>
      <c r="ZJ35" s="282"/>
      <c r="ZK35" s="282"/>
      <c r="ZL35" s="282"/>
      <c r="ZM35" s="282"/>
      <c r="ZN35" s="282"/>
      <c r="ZO35" s="282"/>
      <c r="ZP35" s="282"/>
      <c r="ZQ35" s="282"/>
      <c r="ZR35" s="282"/>
      <c r="ZS35" s="282"/>
      <c r="ZT35" s="282"/>
      <c r="ZU35" s="282"/>
      <c r="ZV35" s="282"/>
      <c r="ZW35" s="282"/>
      <c r="ZX35" s="282"/>
      <c r="ZY35" s="282"/>
      <c r="ZZ35" s="282"/>
      <c r="AAA35" s="282"/>
      <c r="AAB35" s="282"/>
      <c r="AAC35" s="282"/>
      <c r="AAD35" s="282"/>
      <c r="AAE35" s="282"/>
      <c r="AAF35" s="282"/>
      <c r="AAG35" s="282"/>
      <c r="AAH35" s="282"/>
      <c r="AAI35" s="282"/>
      <c r="AAJ35" s="282"/>
      <c r="AAK35" s="282"/>
      <c r="AAL35" s="282"/>
      <c r="AAM35" s="282"/>
      <c r="AAN35" s="282"/>
      <c r="AAO35" s="282"/>
      <c r="AAP35" s="282"/>
      <c r="AAQ35" s="282"/>
      <c r="AAR35" s="282"/>
      <c r="AAS35" s="282"/>
      <c r="AAT35" s="282"/>
      <c r="AAU35" s="282"/>
      <c r="AAV35" s="282"/>
      <c r="AAW35" s="282"/>
      <c r="AAX35" s="282"/>
      <c r="AAY35" s="282"/>
      <c r="AAZ35" s="282"/>
      <c r="ABA35" s="282"/>
      <c r="ABB35" s="282"/>
      <c r="ABC35" s="282"/>
      <c r="ABD35" s="282"/>
      <c r="ABE35" s="282"/>
      <c r="ABF35" s="282"/>
      <c r="ABG35" s="282"/>
      <c r="ABH35" s="282"/>
      <c r="ABI35" s="282"/>
      <c r="ABJ35" s="282"/>
      <c r="ABK35" s="282"/>
      <c r="ABL35" s="282"/>
      <c r="ABM35" s="282"/>
      <c r="ABN35" s="282"/>
      <c r="ABO35" s="282"/>
      <c r="ABP35" s="282"/>
      <c r="ABQ35" s="282"/>
      <c r="ABR35" s="282"/>
      <c r="ABS35" s="282"/>
      <c r="ABT35" s="282"/>
      <c r="ABU35" s="282"/>
      <c r="ABV35" s="282"/>
      <c r="ABW35" s="282"/>
      <c r="ABX35" s="282"/>
      <c r="ABY35" s="282"/>
      <c r="ABZ35" s="282"/>
      <c r="ACA35" s="282"/>
      <c r="ACB35" s="282"/>
      <c r="ACC35" s="282"/>
      <c r="ACD35" s="282"/>
      <c r="ACE35" s="282"/>
      <c r="ACF35" s="282"/>
      <c r="ACG35" s="282"/>
      <c r="ACH35" s="282"/>
      <c r="ACI35" s="282"/>
      <c r="ACJ35" s="282"/>
      <c r="ACK35" s="282"/>
      <c r="ACL35" s="282"/>
      <c r="ACM35" s="282"/>
      <c r="ACN35" s="282"/>
      <c r="ACO35" s="282"/>
      <c r="ACP35" s="282"/>
      <c r="ACQ35" s="282"/>
      <c r="ACR35" s="282"/>
      <c r="ACS35" s="282"/>
      <c r="ACT35" s="282"/>
      <c r="ACU35" s="282"/>
      <c r="ACV35" s="282"/>
      <c r="ACW35" s="282"/>
      <c r="ACX35" s="282"/>
      <c r="ACY35" s="282"/>
      <c r="ACZ35" s="282"/>
      <c r="ADA35" s="282"/>
      <c r="ADB35" s="282"/>
      <c r="ADC35" s="282"/>
      <c r="ADD35" s="282"/>
      <c r="ADE35" s="282"/>
      <c r="ADF35" s="282"/>
      <c r="ADG35" s="282"/>
      <c r="ADH35" s="282"/>
      <c r="ADI35" s="282"/>
      <c r="ADJ35" s="282"/>
      <c r="ADK35" s="282"/>
      <c r="ADL35" s="282"/>
      <c r="ADM35" s="282"/>
      <c r="ADN35" s="282"/>
      <c r="ADO35" s="282"/>
      <c r="ADP35" s="282"/>
      <c r="ADQ35" s="282"/>
      <c r="ADR35" s="282"/>
      <c r="ADS35" s="282"/>
      <c r="ADT35" s="282"/>
      <c r="ADU35" s="282"/>
      <c r="ADV35" s="282"/>
      <c r="ADW35" s="282"/>
      <c r="ADX35" s="282"/>
      <c r="ADY35" s="282"/>
      <c r="ADZ35" s="282"/>
      <c r="AEA35" s="282"/>
      <c r="AEB35" s="282"/>
      <c r="AEC35" s="282"/>
      <c r="AED35" s="282"/>
      <c r="AEE35" s="282"/>
      <c r="AEF35" s="282"/>
      <c r="AEG35" s="282"/>
      <c r="AEH35" s="282"/>
      <c r="AEI35" s="282"/>
      <c r="AEJ35" s="282"/>
      <c r="AEK35" s="282"/>
      <c r="AEL35" s="282"/>
      <c r="AEM35" s="282"/>
      <c r="AEN35" s="282"/>
      <c r="AEO35" s="282"/>
      <c r="AEP35" s="282"/>
      <c r="AEQ35" s="282"/>
      <c r="AER35" s="282"/>
      <c r="AES35" s="282"/>
      <c r="AET35" s="282"/>
      <c r="AEU35" s="282"/>
      <c r="AEV35" s="282"/>
      <c r="AEW35" s="282"/>
      <c r="AEX35" s="282"/>
      <c r="AEY35" s="282"/>
      <c r="AEZ35" s="282"/>
      <c r="AFA35" s="282"/>
      <c r="AFB35" s="282"/>
      <c r="AFC35" s="282"/>
      <c r="AFD35" s="282"/>
      <c r="AFE35" s="282"/>
      <c r="AFF35" s="282"/>
      <c r="AFG35" s="282"/>
      <c r="AFH35" s="282"/>
      <c r="AFI35" s="282"/>
      <c r="AFJ35" s="282"/>
      <c r="AFK35" s="282"/>
      <c r="AFL35" s="282"/>
      <c r="AFM35" s="282"/>
      <c r="AFN35" s="282"/>
      <c r="AFO35" s="282"/>
      <c r="AFP35" s="282"/>
      <c r="AFQ35" s="282"/>
      <c r="AFR35" s="282"/>
      <c r="AFS35" s="282"/>
      <c r="AFT35" s="282"/>
      <c r="AFU35" s="282"/>
      <c r="AFV35" s="282"/>
      <c r="AFW35" s="282"/>
      <c r="AFX35" s="282"/>
      <c r="AFY35" s="282"/>
      <c r="AFZ35" s="282"/>
      <c r="AGA35" s="282"/>
      <c r="AGB35" s="282"/>
      <c r="AGC35" s="282"/>
      <c r="AGD35" s="282"/>
      <c r="AGE35" s="282"/>
      <c r="AGF35" s="282"/>
      <c r="AGG35" s="282"/>
      <c r="AGH35" s="282"/>
      <c r="AGI35" s="282"/>
      <c r="AGJ35" s="282"/>
      <c r="AGK35" s="282"/>
      <c r="AGL35" s="282"/>
      <c r="AGM35" s="282"/>
      <c r="AGN35" s="282"/>
      <c r="AGO35" s="282"/>
      <c r="AGP35" s="282"/>
      <c r="AGQ35" s="282"/>
      <c r="AGR35" s="282"/>
      <c r="AGS35" s="282"/>
      <c r="AGT35" s="282"/>
      <c r="AGU35" s="282"/>
      <c r="AGV35" s="282"/>
      <c r="AGW35" s="282"/>
      <c r="AGX35" s="282"/>
      <c r="AGY35" s="282"/>
      <c r="AGZ35" s="282"/>
      <c r="AHA35" s="282"/>
      <c r="AHB35" s="282"/>
      <c r="AHC35" s="282"/>
      <c r="AHD35" s="282"/>
      <c r="AHE35" s="282"/>
      <c r="AHF35" s="282"/>
      <c r="AHG35" s="282"/>
      <c r="AHH35" s="282"/>
      <c r="AHI35" s="282"/>
      <c r="AHJ35" s="282"/>
      <c r="AHK35" s="282"/>
      <c r="AHL35" s="282"/>
      <c r="AHM35" s="282"/>
      <c r="AHN35" s="282"/>
      <c r="AHO35" s="282"/>
      <c r="AHP35" s="282"/>
      <c r="AHQ35" s="282"/>
      <c r="AHR35" s="282"/>
      <c r="AHS35" s="282"/>
      <c r="AHT35" s="282"/>
      <c r="AHU35" s="282"/>
      <c r="AHV35" s="282"/>
      <c r="AHW35" s="282"/>
      <c r="AHX35" s="282"/>
      <c r="AHY35" s="282"/>
      <c r="AHZ35" s="282"/>
      <c r="AIA35" s="282"/>
      <c r="AIB35" s="282"/>
      <c r="AIC35" s="282"/>
      <c r="AID35" s="282"/>
      <c r="AIE35" s="282"/>
      <c r="AIF35" s="282"/>
      <c r="AIG35" s="282"/>
      <c r="AIH35" s="282"/>
      <c r="AII35" s="282"/>
      <c r="AIJ35" s="282"/>
      <c r="AIK35" s="282"/>
      <c r="AIL35" s="282"/>
      <c r="AIM35" s="282"/>
      <c r="AIN35" s="282"/>
      <c r="AIO35" s="282"/>
      <c r="AIP35" s="282"/>
      <c r="AIQ35" s="282"/>
      <c r="AIR35" s="282"/>
      <c r="AIS35" s="282"/>
      <c r="AIT35" s="282"/>
      <c r="AIU35" s="282"/>
      <c r="AIV35" s="282"/>
      <c r="AIW35" s="282"/>
      <c r="AIX35" s="282"/>
      <c r="AIY35" s="282"/>
      <c r="AIZ35" s="282"/>
      <c r="AJA35" s="282"/>
      <c r="AJB35" s="282"/>
      <c r="AJC35" s="282"/>
      <c r="AJD35" s="282"/>
      <c r="AJE35" s="282"/>
      <c r="AJF35" s="282"/>
      <c r="AJG35" s="282"/>
      <c r="AJH35" s="282"/>
      <c r="AJI35" s="282"/>
      <c r="AJJ35" s="282"/>
      <c r="AJK35" s="282"/>
      <c r="AJL35" s="282"/>
      <c r="AJM35" s="282"/>
      <c r="AJN35" s="282"/>
      <c r="AJO35" s="282"/>
      <c r="AJP35" s="282"/>
      <c r="AJQ35" s="282"/>
      <c r="AJR35" s="282"/>
      <c r="AJS35" s="282"/>
      <c r="AJT35" s="282"/>
      <c r="AJU35" s="282"/>
      <c r="AJV35" s="282"/>
      <c r="AJW35" s="282"/>
      <c r="AJX35" s="282"/>
      <c r="AJY35" s="282"/>
      <c r="AJZ35" s="282"/>
      <c r="AKA35" s="282"/>
      <c r="AKB35" s="282"/>
      <c r="AKC35" s="282"/>
      <c r="AKD35" s="282"/>
      <c r="AKE35" s="282"/>
      <c r="AKF35" s="282"/>
      <c r="AKG35" s="282"/>
    </row>
    <row r="36" spans="2:969" s="282" customFormat="1" x14ac:dyDescent="0.2">
      <c r="B36" s="273">
        <v>29</v>
      </c>
      <c r="C36" s="345"/>
      <c r="D36" s="361" t="s">
        <v>81</v>
      </c>
      <c r="E36" s="366"/>
      <c r="F36" s="290" t="s">
        <v>82</v>
      </c>
      <c r="G36" s="291" t="s">
        <v>83</v>
      </c>
      <c r="H36" s="292" t="s">
        <v>61</v>
      </c>
      <c r="I36" s="325" t="s">
        <v>383</v>
      </c>
      <c r="J36" s="325" t="s">
        <v>383</v>
      </c>
      <c r="K36" s="325" t="s">
        <v>383</v>
      </c>
      <c r="L36" s="325" t="s">
        <v>383</v>
      </c>
      <c r="M36" s="325" t="s">
        <v>383</v>
      </c>
      <c r="N36" s="325" t="s">
        <v>383</v>
      </c>
      <c r="O36" s="325" t="s">
        <v>383</v>
      </c>
      <c r="P36" s="325" t="s">
        <v>383</v>
      </c>
      <c r="Q36" s="325" t="s">
        <v>383</v>
      </c>
      <c r="R36" s="325" t="s">
        <v>383</v>
      </c>
      <c r="S36" s="325" t="s">
        <v>383</v>
      </c>
      <c r="T36" s="325" t="s">
        <v>383</v>
      </c>
      <c r="U36" s="325" t="s">
        <v>383</v>
      </c>
      <c r="V36" s="325" t="s">
        <v>383</v>
      </c>
      <c r="W36" s="325" t="s">
        <v>383</v>
      </c>
      <c r="X36" s="325" t="s">
        <v>383</v>
      </c>
      <c r="Y36" s="325" t="s">
        <v>383</v>
      </c>
      <c r="Z36" s="325" t="s">
        <v>383</v>
      </c>
      <c r="AA36" s="325" t="s">
        <v>383</v>
      </c>
      <c r="AB36" s="325" t="s">
        <v>383</v>
      </c>
      <c r="AC36" s="325" t="s">
        <v>383</v>
      </c>
      <c r="AD36" s="325" t="s">
        <v>383</v>
      </c>
      <c r="AE36" s="325" t="s">
        <v>383</v>
      </c>
      <c r="AF36" s="325" t="s">
        <v>383</v>
      </c>
      <c r="AG36" s="325" t="s">
        <v>383</v>
      </c>
      <c r="AH36" s="325" t="s">
        <v>383</v>
      </c>
      <c r="AI36" s="325" t="s">
        <v>383</v>
      </c>
      <c r="AJ36" s="325" t="s">
        <v>383</v>
      </c>
      <c r="AK36" s="325" t="s">
        <v>383</v>
      </c>
      <c r="AL36" s="325" t="s">
        <v>383</v>
      </c>
      <c r="AM36" s="325" t="s">
        <v>383</v>
      </c>
      <c r="AN36" s="279">
        <f t="shared" si="3"/>
        <v>0</v>
      </c>
      <c r="AO36" s="293">
        <f t="shared" ref="AO36:AO51" si="9">COUNTA(I36:AM36)</f>
        <v>31</v>
      </c>
      <c r="AP36" s="281"/>
    </row>
    <row r="37" spans="2:969" s="282" customFormat="1" x14ac:dyDescent="0.2">
      <c r="B37" s="273">
        <v>30</v>
      </c>
      <c r="C37" s="345"/>
      <c r="D37" s="362"/>
      <c r="E37" s="368"/>
      <c r="F37" s="283" t="s">
        <v>85</v>
      </c>
      <c r="G37" s="284" t="s">
        <v>86</v>
      </c>
      <c r="H37" s="285" t="s">
        <v>61</v>
      </c>
      <c r="I37" s="325" t="s">
        <v>383</v>
      </c>
      <c r="J37" s="325" t="s">
        <v>383</v>
      </c>
      <c r="K37" s="325" t="s">
        <v>383</v>
      </c>
      <c r="L37" s="325" t="s">
        <v>383</v>
      </c>
      <c r="M37" s="325" t="s">
        <v>383</v>
      </c>
      <c r="N37" s="325" t="s">
        <v>383</v>
      </c>
      <c r="O37" s="325" t="s">
        <v>383</v>
      </c>
      <c r="P37" s="325" t="s">
        <v>383</v>
      </c>
      <c r="Q37" s="325" t="s">
        <v>383</v>
      </c>
      <c r="R37" s="325" t="s">
        <v>383</v>
      </c>
      <c r="S37" s="325" t="s">
        <v>383</v>
      </c>
      <c r="T37" s="325" t="s">
        <v>383</v>
      </c>
      <c r="U37" s="325" t="s">
        <v>383</v>
      </c>
      <c r="V37" s="325" t="s">
        <v>383</v>
      </c>
      <c r="W37" s="325" t="s">
        <v>383</v>
      </c>
      <c r="X37" s="325" t="s">
        <v>383</v>
      </c>
      <c r="Y37" s="325" t="s">
        <v>383</v>
      </c>
      <c r="Z37" s="325" t="s">
        <v>383</v>
      </c>
      <c r="AA37" s="325" t="s">
        <v>383</v>
      </c>
      <c r="AB37" s="325" t="s">
        <v>383</v>
      </c>
      <c r="AC37" s="325" t="s">
        <v>383</v>
      </c>
      <c r="AD37" s="325" t="s">
        <v>383</v>
      </c>
      <c r="AE37" s="325" t="s">
        <v>383</v>
      </c>
      <c r="AF37" s="325" t="s">
        <v>383</v>
      </c>
      <c r="AG37" s="325" t="s">
        <v>383</v>
      </c>
      <c r="AH37" s="325" t="s">
        <v>383</v>
      </c>
      <c r="AI37" s="325" t="s">
        <v>383</v>
      </c>
      <c r="AJ37" s="325" t="s">
        <v>383</v>
      </c>
      <c r="AK37" s="325" t="s">
        <v>383</v>
      </c>
      <c r="AL37" s="325" t="s">
        <v>383</v>
      </c>
      <c r="AM37" s="325" t="s">
        <v>383</v>
      </c>
      <c r="AN37" s="279">
        <f t="shared" si="3"/>
        <v>0</v>
      </c>
      <c r="AO37" s="286">
        <f t="shared" si="9"/>
        <v>31</v>
      </c>
      <c r="AP37" s="281"/>
    </row>
    <row r="38" spans="2:969" s="282" customFormat="1" x14ac:dyDescent="0.2">
      <c r="B38" s="273">
        <v>31</v>
      </c>
      <c r="C38" s="345"/>
      <c r="D38" s="362"/>
      <c r="E38" s="368"/>
      <c r="F38" s="283" t="s">
        <v>88</v>
      </c>
      <c r="G38" s="284" t="s">
        <v>89</v>
      </c>
      <c r="H38" s="285" t="s">
        <v>90</v>
      </c>
      <c r="I38" s="325" t="s">
        <v>383</v>
      </c>
      <c r="J38" s="325" t="s">
        <v>383</v>
      </c>
      <c r="K38" s="325" t="s">
        <v>383</v>
      </c>
      <c r="L38" s="325" t="s">
        <v>383</v>
      </c>
      <c r="M38" s="325" t="s">
        <v>383</v>
      </c>
      <c r="N38" s="325" t="s">
        <v>383</v>
      </c>
      <c r="O38" s="325" t="s">
        <v>383</v>
      </c>
      <c r="P38" s="325" t="s">
        <v>383</v>
      </c>
      <c r="Q38" s="325" t="s">
        <v>383</v>
      </c>
      <c r="R38" s="325" t="s">
        <v>383</v>
      </c>
      <c r="S38" s="325" t="s">
        <v>383</v>
      </c>
      <c r="T38" s="325" t="s">
        <v>383</v>
      </c>
      <c r="U38" s="325" t="s">
        <v>383</v>
      </c>
      <c r="V38" s="325" t="s">
        <v>383</v>
      </c>
      <c r="W38" s="325" t="s">
        <v>383</v>
      </c>
      <c r="X38" s="325" t="s">
        <v>383</v>
      </c>
      <c r="Y38" s="325" t="s">
        <v>383</v>
      </c>
      <c r="Z38" s="325" t="s">
        <v>383</v>
      </c>
      <c r="AA38" s="325" t="s">
        <v>383</v>
      </c>
      <c r="AB38" s="325" t="s">
        <v>383</v>
      </c>
      <c r="AC38" s="325" t="s">
        <v>383</v>
      </c>
      <c r="AD38" s="325" t="s">
        <v>383</v>
      </c>
      <c r="AE38" s="325" t="s">
        <v>383</v>
      </c>
      <c r="AF38" s="325" t="s">
        <v>383</v>
      </c>
      <c r="AG38" s="325" t="s">
        <v>383</v>
      </c>
      <c r="AH38" s="325" t="s">
        <v>383</v>
      </c>
      <c r="AI38" s="325" t="s">
        <v>383</v>
      </c>
      <c r="AJ38" s="325" t="s">
        <v>383</v>
      </c>
      <c r="AK38" s="325" t="s">
        <v>383</v>
      </c>
      <c r="AL38" s="325" t="s">
        <v>383</v>
      </c>
      <c r="AM38" s="325" t="s">
        <v>383</v>
      </c>
      <c r="AN38" s="279">
        <f t="shared" si="3"/>
        <v>0</v>
      </c>
      <c r="AO38" s="286">
        <f t="shared" si="9"/>
        <v>31</v>
      </c>
      <c r="AP38" s="281"/>
    </row>
    <row r="39" spans="2:969" s="282" customFormat="1" ht="13.8" thickBot="1" x14ac:dyDescent="0.25">
      <c r="B39" s="273">
        <v>32</v>
      </c>
      <c r="C39" s="345"/>
      <c r="D39" s="362"/>
      <c r="E39" s="368"/>
      <c r="F39" s="294" t="s">
        <v>92</v>
      </c>
      <c r="G39" s="295" t="s">
        <v>93</v>
      </c>
      <c r="H39" s="296" t="s">
        <v>90</v>
      </c>
      <c r="I39" s="325" t="s">
        <v>383</v>
      </c>
      <c r="J39" s="325" t="s">
        <v>383</v>
      </c>
      <c r="K39" s="325" t="s">
        <v>383</v>
      </c>
      <c r="L39" s="325" t="s">
        <v>383</v>
      </c>
      <c r="M39" s="325" t="s">
        <v>383</v>
      </c>
      <c r="N39" s="325" t="s">
        <v>383</v>
      </c>
      <c r="O39" s="325" t="s">
        <v>383</v>
      </c>
      <c r="P39" s="325" t="s">
        <v>383</v>
      </c>
      <c r="Q39" s="325" t="s">
        <v>383</v>
      </c>
      <c r="R39" s="325" t="s">
        <v>383</v>
      </c>
      <c r="S39" s="325" t="s">
        <v>383</v>
      </c>
      <c r="T39" s="325" t="s">
        <v>383</v>
      </c>
      <c r="U39" s="325" t="s">
        <v>383</v>
      </c>
      <c r="V39" s="325" t="s">
        <v>383</v>
      </c>
      <c r="W39" s="325" t="s">
        <v>383</v>
      </c>
      <c r="X39" s="325" t="s">
        <v>383</v>
      </c>
      <c r="Y39" s="325" t="s">
        <v>383</v>
      </c>
      <c r="Z39" s="325" t="s">
        <v>383</v>
      </c>
      <c r="AA39" s="325" t="s">
        <v>383</v>
      </c>
      <c r="AB39" s="325" t="s">
        <v>383</v>
      </c>
      <c r="AC39" s="325" t="s">
        <v>383</v>
      </c>
      <c r="AD39" s="325" t="s">
        <v>383</v>
      </c>
      <c r="AE39" s="325" t="s">
        <v>383</v>
      </c>
      <c r="AF39" s="325" t="s">
        <v>383</v>
      </c>
      <c r="AG39" s="325" t="s">
        <v>383</v>
      </c>
      <c r="AH39" s="325" t="s">
        <v>383</v>
      </c>
      <c r="AI39" s="325" t="s">
        <v>383</v>
      </c>
      <c r="AJ39" s="325" t="s">
        <v>383</v>
      </c>
      <c r="AK39" s="325" t="s">
        <v>383</v>
      </c>
      <c r="AL39" s="325" t="s">
        <v>383</v>
      </c>
      <c r="AM39" s="325" t="s">
        <v>383</v>
      </c>
      <c r="AN39" s="279">
        <f t="shared" si="3"/>
        <v>0</v>
      </c>
      <c r="AO39" s="297">
        <f t="shared" si="9"/>
        <v>31</v>
      </c>
      <c r="AP39" s="281"/>
    </row>
    <row r="40" spans="2:969" s="269" customFormat="1" ht="13.8" thickBot="1" x14ac:dyDescent="0.25">
      <c r="B40" s="315"/>
      <c r="C40" s="345"/>
      <c r="D40" s="363"/>
      <c r="E40" s="370"/>
      <c r="F40" s="287" t="s">
        <v>337</v>
      </c>
      <c r="G40" s="288"/>
      <c r="H40" s="289"/>
      <c r="I40" s="56">
        <f>1-(COUNTIF(I36:I39,"☓"))/4</f>
        <v>0</v>
      </c>
      <c r="J40" s="59">
        <f t="shared" ref="J40:AM40" si="10">1-(COUNTIF(J36:J39,"☓"))/4</f>
        <v>0</v>
      </c>
      <c r="K40" s="59">
        <f t="shared" si="10"/>
        <v>0</v>
      </c>
      <c r="L40" s="59">
        <f t="shared" si="10"/>
        <v>0</v>
      </c>
      <c r="M40" s="59">
        <f t="shared" si="10"/>
        <v>0</v>
      </c>
      <c r="N40" s="59">
        <f t="shared" si="10"/>
        <v>0</v>
      </c>
      <c r="O40" s="59">
        <f t="shared" si="10"/>
        <v>0</v>
      </c>
      <c r="P40" s="59">
        <f t="shared" si="10"/>
        <v>0</v>
      </c>
      <c r="Q40" s="59">
        <f t="shared" si="10"/>
        <v>0</v>
      </c>
      <c r="R40" s="59">
        <f t="shared" si="10"/>
        <v>0</v>
      </c>
      <c r="S40" s="59">
        <f t="shared" si="10"/>
        <v>0</v>
      </c>
      <c r="T40" s="59">
        <f t="shared" si="10"/>
        <v>0</v>
      </c>
      <c r="U40" s="59">
        <f t="shared" si="10"/>
        <v>0</v>
      </c>
      <c r="V40" s="59">
        <f t="shared" si="10"/>
        <v>0</v>
      </c>
      <c r="W40" s="59">
        <f t="shared" si="10"/>
        <v>0</v>
      </c>
      <c r="X40" s="59">
        <f t="shared" si="10"/>
        <v>0</v>
      </c>
      <c r="Y40" s="59">
        <f t="shared" si="10"/>
        <v>0</v>
      </c>
      <c r="Z40" s="59">
        <f t="shared" si="10"/>
        <v>0</v>
      </c>
      <c r="AA40" s="59">
        <f>1-(COUNTIF(AA42:AA45,"☓"))/4</f>
        <v>1</v>
      </c>
      <c r="AB40" s="59">
        <f t="shared" si="10"/>
        <v>0</v>
      </c>
      <c r="AC40" s="59">
        <f t="shared" si="10"/>
        <v>0</v>
      </c>
      <c r="AD40" s="59">
        <f t="shared" si="10"/>
        <v>0</v>
      </c>
      <c r="AE40" s="59">
        <f t="shared" si="10"/>
        <v>0</v>
      </c>
      <c r="AF40" s="59">
        <f t="shared" si="10"/>
        <v>0</v>
      </c>
      <c r="AG40" s="59">
        <f t="shared" si="10"/>
        <v>0</v>
      </c>
      <c r="AH40" s="59">
        <f t="shared" si="10"/>
        <v>0</v>
      </c>
      <c r="AI40" s="59">
        <f t="shared" si="10"/>
        <v>0</v>
      </c>
      <c r="AJ40" s="59">
        <f t="shared" si="10"/>
        <v>0</v>
      </c>
      <c r="AK40" s="59">
        <f t="shared" si="10"/>
        <v>0</v>
      </c>
      <c r="AL40" s="59">
        <f t="shared" si="10"/>
        <v>0</v>
      </c>
      <c r="AM40" s="60">
        <f t="shared" si="10"/>
        <v>0</v>
      </c>
      <c r="AN40" s="121">
        <f>IF(AO40=0,"100%",AVERAGE(AN36:AN39))</f>
        <v>0</v>
      </c>
      <c r="AO40" s="93">
        <f>SUM(AO36:AO39)</f>
        <v>124</v>
      </c>
      <c r="AP40" s="281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  <c r="BQ40" s="282"/>
      <c r="BR40" s="282"/>
      <c r="BS40" s="282"/>
      <c r="BT40" s="282"/>
      <c r="BU40" s="282"/>
      <c r="BV40" s="282"/>
      <c r="BW40" s="282"/>
      <c r="BX40" s="282"/>
      <c r="BY40" s="282"/>
      <c r="BZ40" s="282"/>
      <c r="CA40" s="282"/>
      <c r="CB40" s="282"/>
      <c r="CC40" s="282"/>
      <c r="CD40" s="282"/>
      <c r="CE40" s="282"/>
      <c r="CF40" s="282"/>
      <c r="CG40" s="282"/>
      <c r="CH40" s="282"/>
      <c r="CI40" s="282"/>
      <c r="CJ40" s="282"/>
      <c r="CK40" s="282"/>
      <c r="CL40" s="282"/>
      <c r="CM40" s="282"/>
      <c r="CN40" s="282"/>
      <c r="CO40" s="282"/>
      <c r="CP40" s="282"/>
      <c r="CQ40" s="282"/>
      <c r="CR40" s="282"/>
      <c r="CS40" s="282"/>
      <c r="CT40" s="282"/>
      <c r="CU40" s="282"/>
      <c r="CV40" s="282"/>
      <c r="CW40" s="282"/>
      <c r="CX40" s="282"/>
      <c r="CY40" s="282"/>
      <c r="CZ40" s="282"/>
      <c r="DA40" s="282"/>
      <c r="DB40" s="282"/>
      <c r="DC40" s="282"/>
      <c r="DD40" s="282"/>
      <c r="DE40" s="282"/>
      <c r="DF40" s="282"/>
      <c r="DG40" s="282"/>
      <c r="DH40" s="282"/>
      <c r="DI40" s="282"/>
      <c r="DJ40" s="282"/>
      <c r="DK40" s="282"/>
      <c r="DL40" s="282"/>
      <c r="DM40" s="282"/>
      <c r="DN40" s="282"/>
      <c r="DO40" s="282"/>
      <c r="DP40" s="282"/>
      <c r="DQ40" s="282"/>
      <c r="DR40" s="282"/>
      <c r="DS40" s="282"/>
      <c r="DT40" s="282"/>
      <c r="DU40" s="282"/>
      <c r="DV40" s="282"/>
      <c r="DW40" s="282"/>
      <c r="DX40" s="282"/>
      <c r="DY40" s="282"/>
      <c r="DZ40" s="282"/>
      <c r="EA40" s="282"/>
      <c r="EB40" s="282"/>
      <c r="EC40" s="282"/>
      <c r="ED40" s="282"/>
      <c r="EE40" s="282"/>
      <c r="EF40" s="282"/>
      <c r="EG40" s="282"/>
      <c r="EH40" s="282"/>
      <c r="EI40" s="282"/>
      <c r="EJ40" s="282"/>
      <c r="EK40" s="282"/>
      <c r="EL40" s="282"/>
      <c r="EM40" s="282"/>
      <c r="EN40" s="282"/>
      <c r="EO40" s="282"/>
      <c r="EP40" s="282"/>
      <c r="EQ40" s="282"/>
      <c r="ER40" s="282"/>
      <c r="ES40" s="282"/>
      <c r="ET40" s="282"/>
      <c r="EU40" s="282"/>
      <c r="EV40" s="282"/>
      <c r="EW40" s="282"/>
      <c r="EX40" s="282"/>
      <c r="EY40" s="282"/>
      <c r="EZ40" s="282"/>
      <c r="FA40" s="282"/>
      <c r="FB40" s="282"/>
      <c r="FC40" s="282"/>
      <c r="FD40" s="282"/>
      <c r="FE40" s="282"/>
      <c r="FF40" s="282"/>
      <c r="FG40" s="282"/>
      <c r="FH40" s="282"/>
      <c r="FI40" s="282"/>
      <c r="FJ40" s="282"/>
      <c r="FK40" s="282"/>
      <c r="FL40" s="282"/>
      <c r="FM40" s="282"/>
      <c r="FN40" s="282"/>
      <c r="FO40" s="282"/>
      <c r="FP40" s="282"/>
      <c r="FQ40" s="282"/>
      <c r="FR40" s="282"/>
      <c r="FS40" s="282"/>
      <c r="FT40" s="282"/>
      <c r="FU40" s="282"/>
      <c r="FV40" s="282"/>
      <c r="FW40" s="282"/>
      <c r="FX40" s="282"/>
      <c r="FY40" s="282"/>
      <c r="FZ40" s="282"/>
      <c r="GA40" s="282"/>
      <c r="GB40" s="282"/>
      <c r="GC40" s="282"/>
      <c r="GD40" s="282"/>
      <c r="GE40" s="282"/>
      <c r="GF40" s="282"/>
      <c r="GG40" s="282"/>
      <c r="GH40" s="282"/>
      <c r="GI40" s="282"/>
      <c r="GJ40" s="282"/>
      <c r="GK40" s="282"/>
      <c r="GL40" s="282"/>
      <c r="GM40" s="282"/>
      <c r="GN40" s="282"/>
      <c r="GO40" s="282"/>
      <c r="GP40" s="282"/>
      <c r="GQ40" s="282"/>
      <c r="GR40" s="282"/>
      <c r="GS40" s="282"/>
      <c r="GT40" s="282"/>
      <c r="GU40" s="282"/>
      <c r="GV40" s="282"/>
      <c r="GW40" s="282"/>
      <c r="GX40" s="282"/>
      <c r="GY40" s="282"/>
      <c r="GZ40" s="282"/>
      <c r="HA40" s="282"/>
      <c r="HB40" s="282"/>
      <c r="HC40" s="282"/>
      <c r="HD40" s="282"/>
      <c r="HE40" s="282"/>
      <c r="HF40" s="282"/>
      <c r="HG40" s="282"/>
      <c r="HH40" s="282"/>
      <c r="HI40" s="282"/>
      <c r="HJ40" s="282"/>
      <c r="HK40" s="282"/>
      <c r="HL40" s="282"/>
      <c r="HM40" s="282"/>
      <c r="HN40" s="282"/>
      <c r="HO40" s="282"/>
      <c r="HP40" s="282"/>
      <c r="HQ40" s="282"/>
      <c r="HR40" s="282"/>
      <c r="HS40" s="282"/>
      <c r="HT40" s="282"/>
      <c r="HU40" s="282"/>
      <c r="HV40" s="282"/>
      <c r="HW40" s="282"/>
      <c r="HX40" s="282"/>
      <c r="HY40" s="282"/>
      <c r="HZ40" s="282"/>
      <c r="IA40" s="282"/>
      <c r="IB40" s="282"/>
      <c r="IC40" s="282"/>
      <c r="ID40" s="282"/>
      <c r="IE40" s="282"/>
      <c r="IF40" s="282"/>
      <c r="IG40" s="282"/>
      <c r="IH40" s="282"/>
      <c r="II40" s="282"/>
      <c r="IJ40" s="282"/>
      <c r="IK40" s="282"/>
      <c r="IL40" s="282"/>
      <c r="IM40" s="282"/>
      <c r="IN40" s="282"/>
      <c r="IO40" s="282"/>
      <c r="IP40" s="282"/>
      <c r="IQ40" s="282"/>
      <c r="IR40" s="282"/>
      <c r="IS40" s="282"/>
      <c r="IT40" s="282"/>
      <c r="IU40" s="282"/>
      <c r="IV40" s="282"/>
      <c r="IW40" s="282"/>
      <c r="IX40" s="282"/>
      <c r="IY40" s="282"/>
      <c r="IZ40" s="282"/>
      <c r="JA40" s="282"/>
      <c r="JB40" s="282"/>
      <c r="JC40" s="282"/>
      <c r="JD40" s="282"/>
      <c r="JE40" s="282"/>
      <c r="JF40" s="282"/>
      <c r="JG40" s="282"/>
      <c r="JH40" s="282"/>
      <c r="JI40" s="282"/>
      <c r="JJ40" s="282"/>
      <c r="JK40" s="282"/>
      <c r="JL40" s="282"/>
      <c r="JM40" s="282"/>
      <c r="JN40" s="282"/>
      <c r="JO40" s="282"/>
      <c r="JP40" s="282"/>
      <c r="JQ40" s="282"/>
      <c r="JR40" s="282"/>
      <c r="JS40" s="282"/>
      <c r="JT40" s="282"/>
      <c r="JU40" s="282"/>
      <c r="JV40" s="282"/>
      <c r="JW40" s="282"/>
      <c r="JX40" s="282"/>
      <c r="JY40" s="282"/>
      <c r="JZ40" s="282"/>
      <c r="KA40" s="282"/>
      <c r="KB40" s="282"/>
      <c r="KC40" s="282"/>
      <c r="KD40" s="282"/>
      <c r="KE40" s="282"/>
      <c r="KF40" s="282"/>
      <c r="KG40" s="282"/>
      <c r="KH40" s="282"/>
      <c r="KI40" s="282"/>
      <c r="KJ40" s="282"/>
      <c r="KK40" s="282"/>
      <c r="KL40" s="282"/>
      <c r="KM40" s="282"/>
      <c r="KN40" s="282"/>
      <c r="KO40" s="282"/>
      <c r="KP40" s="282"/>
      <c r="KQ40" s="282"/>
      <c r="KR40" s="282"/>
      <c r="KS40" s="282"/>
      <c r="KT40" s="282"/>
      <c r="KU40" s="282"/>
      <c r="KV40" s="282"/>
      <c r="KW40" s="282"/>
      <c r="KX40" s="282"/>
      <c r="KY40" s="282"/>
      <c r="KZ40" s="282"/>
      <c r="LA40" s="282"/>
      <c r="LB40" s="282"/>
      <c r="LC40" s="282"/>
      <c r="LD40" s="282"/>
      <c r="LE40" s="282"/>
      <c r="LF40" s="282"/>
      <c r="LG40" s="282"/>
      <c r="LH40" s="282"/>
      <c r="LI40" s="282"/>
      <c r="LJ40" s="282"/>
      <c r="LK40" s="282"/>
      <c r="LL40" s="282"/>
      <c r="LM40" s="282"/>
      <c r="LN40" s="282"/>
      <c r="LO40" s="282"/>
      <c r="LP40" s="282"/>
      <c r="LQ40" s="282"/>
      <c r="LR40" s="282"/>
      <c r="LS40" s="282"/>
      <c r="LT40" s="282"/>
      <c r="LU40" s="282"/>
      <c r="LV40" s="282"/>
      <c r="LW40" s="282"/>
      <c r="LX40" s="282"/>
      <c r="LY40" s="282"/>
      <c r="LZ40" s="282"/>
      <c r="MA40" s="282"/>
      <c r="MB40" s="282"/>
      <c r="MC40" s="282"/>
      <c r="MD40" s="282"/>
      <c r="ME40" s="282"/>
      <c r="MF40" s="282"/>
      <c r="MG40" s="282"/>
      <c r="MH40" s="282"/>
      <c r="MI40" s="282"/>
      <c r="MJ40" s="282"/>
      <c r="MK40" s="282"/>
      <c r="ML40" s="282"/>
      <c r="MM40" s="282"/>
      <c r="MN40" s="282"/>
      <c r="MO40" s="282"/>
      <c r="MP40" s="282"/>
      <c r="MQ40" s="282"/>
      <c r="MR40" s="282"/>
      <c r="MS40" s="282"/>
      <c r="MT40" s="282"/>
      <c r="MU40" s="282"/>
      <c r="MV40" s="282"/>
      <c r="MW40" s="282"/>
      <c r="MX40" s="282"/>
      <c r="MY40" s="282"/>
      <c r="MZ40" s="282"/>
      <c r="NA40" s="282"/>
      <c r="NB40" s="282"/>
      <c r="NC40" s="282"/>
      <c r="ND40" s="282"/>
      <c r="NE40" s="282"/>
      <c r="NF40" s="282"/>
      <c r="NG40" s="282"/>
      <c r="NH40" s="282"/>
      <c r="NI40" s="282"/>
      <c r="NJ40" s="282"/>
      <c r="NK40" s="282"/>
      <c r="NL40" s="282"/>
      <c r="NM40" s="282"/>
      <c r="NN40" s="282"/>
      <c r="NO40" s="282"/>
      <c r="NP40" s="282"/>
      <c r="NQ40" s="282"/>
      <c r="NR40" s="282"/>
      <c r="NS40" s="282"/>
      <c r="NT40" s="282"/>
      <c r="NU40" s="282"/>
      <c r="NV40" s="282"/>
      <c r="NW40" s="282"/>
      <c r="NX40" s="282"/>
      <c r="NY40" s="282"/>
      <c r="NZ40" s="282"/>
      <c r="OA40" s="282"/>
      <c r="OB40" s="282"/>
      <c r="OC40" s="282"/>
      <c r="OD40" s="282"/>
      <c r="OE40" s="282"/>
      <c r="OF40" s="282"/>
      <c r="OG40" s="282"/>
      <c r="OH40" s="282"/>
      <c r="OI40" s="282"/>
      <c r="OJ40" s="282"/>
      <c r="OK40" s="282"/>
      <c r="OL40" s="282"/>
      <c r="OM40" s="282"/>
      <c r="ON40" s="282"/>
      <c r="OO40" s="282"/>
      <c r="OP40" s="282"/>
      <c r="OQ40" s="282"/>
      <c r="OR40" s="282"/>
      <c r="OS40" s="282"/>
      <c r="OT40" s="282"/>
      <c r="OU40" s="282"/>
      <c r="OV40" s="282"/>
      <c r="OW40" s="282"/>
      <c r="OX40" s="282"/>
      <c r="OY40" s="282"/>
      <c r="OZ40" s="282"/>
      <c r="PA40" s="282"/>
      <c r="PB40" s="282"/>
      <c r="PC40" s="282"/>
      <c r="PD40" s="282"/>
      <c r="PE40" s="282"/>
      <c r="PF40" s="282"/>
      <c r="PG40" s="282"/>
      <c r="PH40" s="282"/>
      <c r="PI40" s="282"/>
      <c r="PJ40" s="282"/>
      <c r="PK40" s="282"/>
      <c r="PL40" s="282"/>
      <c r="PM40" s="282"/>
      <c r="PN40" s="282"/>
      <c r="PO40" s="282"/>
      <c r="PP40" s="282"/>
      <c r="PQ40" s="282"/>
      <c r="PR40" s="282"/>
      <c r="PS40" s="282"/>
      <c r="PT40" s="282"/>
      <c r="PU40" s="282"/>
      <c r="PV40" s="282"/>
      <c r="PW40" s="282"/>
      <c r="PX40" s="282"/>
      <c r="PY40" s="282"/>
      <c r="PZ40" s="282"/>
      <c r="QA40" s="282"/>
      <c r="QB40" s="282"/>
      <c r="QC40" s="282"/>
      <c r="QD40" s="282"/>
      <c r="QE40" s="282"/>
      <c r="QF40" s="282"/>
      <c r="QG40" s="282"/>
      <c r="QH40" s="282"/>
      <c r="QI40" s="282"/>
      <c r="QJ40" s="282"/>
      <c r="QK40" s="282"/>
      <c r="QL40" s="282"/>
      <c r="QM40" s="282"/>
      <c r="QN40" s="282"/>
      <c r="QO40" s="282"/>
      <c r="QP40" s="282"/>
      <c r="QQ40" s="282"/>
      <c r="QR40" s="282"/>
      <c r="QS40" s="282"/>
      <c r="QT40" s="282"/>
      <c r="QU40" s="282"/>
      <c r="QV40" s="282"/>
      <c r="QW40" s="282"/>
      <c r="QX40" s="282"/>
      <c r="QY40" s="282"/>
      <c r="QZ40" s="282"/>
      <c r="RA40" s="282"/>
      <c r="RB40" s="282"/>
      <c r="RC40" s="282"/>
      <c r="RD40" s="282"/>
      <c r="RE40" s="282"/>
      <c r="RF40" s="282"/>
      <c r="RG40" s="282"/>
      <c r="RH40" s="282"/>
      <c r="RI40" s="282"/>
      <c r="RJ40" s="282"/>
      <c r="RK40" s="282"/>
      <c r="RL40" s="282"/>
      <c r="RM40" s="282"/>
      <c r="RN40" s="282"/>
      <c r="RO40" s="282"/>
      <c r="RP40" s="282"/>
      <c r="RQ40" s="282"/>
      <c r="RR40" s="282"/>
      <c r="RS40" s="282"/>
      <c r="RT40" s="282"/>
      <c r="RU40" s="282"/>
      <c r="RV40" s="282"/>
      <c r="RW40" s="282"/>
      <c r="RX40" s="282"/>
      <c r="RY40" s="282"/>
      <c r="RZ40" s="282"/>
      <c r="SA40" s="282"/>
      <c r="SB40" s="282"/>
      <c r="SC40" s="282"/>
      <c r="SD40" s="282"/>
      <c r="SE40" s="282"/>
      <c r="SF40" s="282"/>
      <c r="SG40" s="282"/>
      <c r="SH40" s="282"/>
      <c r="SI40" s="282"/>
      <c r="SJ40" s="282"/>
      <c r="SK40" s="282"/>
      <c r="SL40" s="282"/>
      <c r="SM40" s="282"/>
      <c r="SN40" s="282"/>
      <c r="SO40" s="282"/>
      <c r="SP40" s="282"/>
      <c r="SQ40" s="282"/>
      <c r="SR40" s="282"/>
      <c r="SS40" s="282"/>
      <c r="ST40" s="282"/>
      <c r="SU40" s="282"/>
      <c r="SV40" s="282"/>
      <c r="SW40" s="282"/>
      <c r="SX40" s="282"/>
      <c r="SY40" s="282"/>
      <c r="SZ40" s="282"/>
      <c r="TA40" s="282"/>
      <c r="TB40" s="282"/>
      <c r="TC40" s="282"/>
      <c r="TD40" s="282"/>
      <c r="TE40" s="282"/>
      <c r="TF40" s="282"/>
      <c r="TG40" s="282"/>
      <c r="TH40" s="282"/>
      <c r="TI40" s="282"/>
      <c r="TJ40" s="282"/>
      <c r="TK40" s="282"/>
      <c r="TL40" s="282"/>
      <c r="TM40" s="282"/>
      <c r="TN40" s="282"/>
      <c r="TO40" s="282"/>
      <c r="TP40" s="282"/>
      <c r="TQ40" s="282"/>
      <c r="TR40" s="282"/>
      <c r="TS40" s="282"/>
      <c r="TT40" s="282"/>
      <c r="TU40" s="282"/>
      <c r="TV40" s="282"/>
      <c r="TW40" s="282"/>
      <c r="TX40" s="282"/>
      <c r="TY40" s="282"/>
      <c r="TZ40" s="282"/>
      <c r="UA40" s="282"/>
      <c r="UB40" s="282"/>
      <c r="UC40" s="282"/>
      <c r="UD40" s="282"/>
      <c r="UE40" s="282"/>
      <c r="UF40" s="282"/>
      <c r="UG40" s="282"/>
      <c r="UH40" s="282"/>
      <c r="UI40" s="282"/>
      <c r="UJ40" s="282"/>
      <c r="UK40" s="282"/>
      <c r="UL40" s="282"/>
      <c r="UM40" s="282"/>
      <c r="UN40" s="282"/>
      <c r="UO40" s="282"/>
      <c r="UP40" s="282"/>
      <c r="UQ40" s="282"/>
      <c r="UR40" s="282"/>
      <c r="US40" s="282"/>
      <c r="UT40" s="282"/>
      <c r="UU40" s="282"/>
      <c r="UV40" s="282"/>
      <c r="UW40" s="282"/>
      <c r="UX40" s="282"/>
      <c r="UY40" s="282"/>
      <c r="UZ40" s="282"/>
      <c r="VA40" s="282"/>
      <c r="VB40" s="282"/>
      <c r="VC40" s="282"/>
      <c r="VD40" s="282"/>
      <c r="VE40" s="282"/>
      <c r="VF40" s="282"/>
      <c r="VG40" s="282"/>
      <c r="VH40" s="282"/>
      <c r="VI40" s="282"/>
      <c r="VJ40" s="282"/>
      <c r="VK40" s="282"/>
      <c r="VL40" s="282"/>
      <c r="VM40" s="282"/>
      <c r="VN40" s="282"/>
      <c r="VO40" s="282"/>
      <c r="VP40" s="282"/>
      <c r="VQ40" s="282"/>
      <c r="VR40" s="282"/>
      <c r="VS40" s="282"/>
      <c r="VT40" s="282"/>
      <c r="VU40" s="282"/>
      <c r="VV40" s="282"/>
      <c r="VW40" s="282"/>
      <c r="VX40" s="282"/>
      <c r="VY40" s="282"/>
      <c r="VZ40" s="282"/>
      <c r="WA40" s="282"/>
      <c r="WB40" s="282"/>
      <c r="WC40" s="282"/>
      <c r="WD40" s="282"/>
      <c r="WE40" s="282"/>
      <c r="WF40" s="282"/>
      <c r="WG40" s="282"/>
      <c r="WH40" s="282"/>
      <c r="WI40" s="282"/>
      <c r="WJ40" s="282"/>
      <c r="WK40" s="282"/>
      <c r="WL40" s="282"/>
      <c r="WM40" s="282"/>
      <c r="WN40" s="282"/>
      <c r="WO40" s="282"/>
      <c r="WP40" s="282"/>
      <c r="WQ40" s="282"/>
      <c r="WR40" s="282"/>
      <c r="WS40" s="282"/>
      <c r="WT40" s="282"/>
      <c r="WU40" s="282"/>
      <c r="WV40" s="282"/>
      <c r="WW40" s="282"/>
      <c r="WX40" s="282"/>
      <c r="WY40" s="282"/>
      <c r="WZ40" s="282"/>
      <c r="XA40" s="282"/>
      <c r="XB40" s="282"/>
      <c r="XC40" s="282"/>
      <c r="XD40" s="282"/>
      <c r="XE40" s="282"/>
      <c r="XF40" s="282"/>
      <c r="XG40" s="282"/>
      <c r="XH40" s="282"/>
      <c r="XI40" s="282"/>
      <c r="XJ40" s="282"/>
      <c r="XK40" s="282"/>
      <c r="XL40" s="282"/>
      <c r="XM40" s="282"/>
      <c r="XN40" s="282"/>
      <c r="XO40" s="282"/>
      <c r="XP40" s="282"/>
      <c r="XQ40" s="282"/>
      <c r="XR40" s="282"/>
      <c r="XS40" s="282"/>
      <c r="XT40" s="282"/>
      <c r="XU40" s="282"/>
      <c r="XV40" s="282"/>
      <c r="XW40" s="282"/>
      <c r="XX40" s="282"/>
      <c r="XY40" s="282"/>
      <c r="XZ40" s="282"/>
      <c r="YA40" s="282"/>
      <c r="YB40" s="282"/>
      <c r="YC40" s="282"/>
      <c r="YD40" s="282"/>
      <c r="YE40" s="282"/>
      <c r="YF40" s="282"/>
      <c r="YG40" s="282"/>
      <c r="YH40" s="282"/>
      <c r="YI40" s="282"/>
      <c r="YJ40" s="282"/>
      <c r="YK40" s="282"/>
      <c r="YL40" s="282"/>
      <c r="YM40" s="282"/>
      <c r="YN40" s="282"/>
      <c r="YO40" s="282"/>
      <c r="YP40" s="282"/>
      <c r="YQ40" s="282"/>
      <c r="YR40" s="282"/>
      <c r="YS40" s="282"/>
      <c r="YT40" s="282"/>
      <c r="YU40" s="282"/>
      <c r="YV40" s="282"/>
      <c r="YW40" s="282"/>
      <c r="YX40" s="282"/>
      <c r="YY40" s="282"/>
      <c r="YZ40" s="282"/>
      <c r="ZA40" s="282"/>
      <c r="ZB40" s="282"/>
      <c r="ZC40" s="282"/>
      <c r="ZD40" s="282"/>
      <c r="ZE40" s="282"/>
      <c r="ZF40" s="282"/>
      <c r="ZG40" s="282"/>
      <c r="ZH40" s="282"/>
      <c r="ZI40" s="282"/>
      <c r="ZJ40" s="282"/>
      <c r="ZK40" s="282"/>
      <c r="ZL40" s="282"/>
      <c r="ZM40" s="282"/>
      <c r="ZN40" s="282"/>
      <c r="ZO40" s="282"/>
      <c r="ZP40" s="282"/>
      <c r="ZQ40" s="282"/>
      <c r="ZR40" s="282"/>
      <c r="ZS40" s="282"/>
      <c r="ZT40" s="282"/>
      <c r="ZU40" s="282"/>
      <c r="ZV40" s="282"/>
      <c r="ZW40" s="282"/>
      <c r="ZX40" s="282"/>
      <c r="ZY40" s="282"/>
      <c r="ZZ40" s="282"/>
      <c r="AAA40" s="282"/>
      <c r="AAB40" s="282"/>
      <c r="AAC40" s="282"/>
      <c r="AAD40" s="282"/>
      <c r="AAE40" s="282"/>
      <c r="AAF40" s="282"/>
      <c r="AAG40" s="282"/>
      <c r="AAH40" s="282"/>
      <c r="AAI40" s="282"/>
      <c r="AAJ40" s="282"/>
      <c r="AAK40" s="282"/>
      <c r="AAL40" s="282"/>
      <c r="AAM40" s="282"/>
      <c r="AAN40" s="282"/>
      <c r="AAO40" s="282"/>
      <c r="AAP40" s="282"/>
      <c r="AAQ40" s="282"/>
      <c r="AAR40" s="282"/>
      <c r="AAS40" s="282"/>
      <c r="AAT40" s="282"/>
      <c r="AAU40" s="282"/>
      <c r="AAV40" s="282"/>
      <c r="AAW40" s="282"/>
      <c r="AAX40" s="282"/>
      <c r="AAY40" s="282"/>
      <c r="AAZ40" s="282"/>
      <c r="ABA40" s="282"/>
      <c r="ABB40" s="282"/>
      <c r="ABC40" s="282"/>
      <c r="ABD40" s="282"/>
      <c r="ABE40" s="282"/>
      <c r="ABF40" s="282"/>
      <c r="ABG40" s="282"/>
      <c r="ABH40" s="282"/>
      <c r="ABI40" s="282"/>
      <c r="ABJ40" s="282"/>
      <c r="ABK40" s="282"/>
      <c r="ABL40" s="282"/>
      <c r="ABM40" s="282"/>
      <c r="ABN40" s="282"/>
      <c r="ABO40" s="282"/>
      <c r="ABP40" s="282"/>
      <c r="ABQ40" s="282"/>
      <c r="ABR40" s="282"/>
      <c r="ABS40" s="282"/>
      <c r="ABT40" s="282"/>
      <c r="ABU40" s="282"/>
      <c r="ABV40" s="282"/>
      <c r="ABW40" s="282"/>
      <c r="ABX40" s="282"/>
      <c r="ABY40" s="282"/>
      <c r="ABZ40" s="282"/>
      <c r="ACA40" s="282"/>
      <c r="ACB40" s="282"/>
      <c r="ACC40" s="282"/>
      <c r="ACD40" s="282"/>
      <c r="ACE40" s="282"/>
      <c r="ACF40" s="282"/>
      <c r="ACG40" s="282"/>
      <c r="ACH40" s="282"/>
      <c r="ACI40" s="282"/>
      <c r="ACJ40" s="282"/>
      <c r="ACK40" s="282"/>
      <c r="ACL40" s="282"/>
      <c r="ACM40" s="282"/>
      <c r="ACN40" s="282"/>
      <c r="ACO40" s="282"/>
      <c r="ACP40" s="282"/>
      <c r="ACQ40" s="282"/>
      <c r="ACR40" s="282"/>
      <c r="ACS40" s="282"/>
      <c r="ACT40" s="282"/>
      <c r="ACU40" s="282"/>
      <c r="ACV40" s="282"/>
      <c r="ACW40" s="282"/>
      <c r="ACX40" s="282"/>
      <c r="ACY40" s="282"/>
      <c r="ACZ40" s="282"/>
      <c r="ADA40" s="282"/>
      <c r="ADB40" s="282"/>
      <c r="ADC40" s="282"/>
      <c r="ADD40" s="282"/>
      <c r="ADE40" s="282"/>
      <c r="ADF40" s="282"/>
      <c r="ADG40" s="282"/>
      <c r="ADH40" s="282"/>
      <c r="ADI40" s="282"/>
      <c r="ADJ40" s="282"/>
      <c r="ADK40" s="282"/>
      <c r="ADL40" s="282"/>
      <c r="ADM40" s="282"/>
      <c r="ADN40" s="282"/>
      <c r="ADO40" s="282"/>
      <c r="ADP40" s="282"/>
      <c r="ADQ40" s="282"/>
      <c r="ADR40" s="282"/>
      <c r="ADS40" s="282"/>
      <c r="ADT40" s="282"/>
      <c r="ADU40" s="282"/>
      <c r="ADV40" s="282"/>
      <c r="ADW40" s="282"/>
      <c r="ADX40" s="282"/>
      <c r="ADY40" s="282"/>
      <c r="ADZ40" s="282"/>
      <c r="AEA40" s="282"/>
      <c r="AEB40" s="282"/>
      <c r="AEC40" s="282"/>
      <c r="AED40" s="282"/>
      <c r="AEE40" s="282"/>
      <c r="AEF40" s="282"/>
      <c r="AEG40" s="282"/>
      <c r="AEH40" s="282"/>
      <c r="AEI40" s="282"/>
      <c r="AEJ40" s="282"/>
      <c r="AEK40" s="282"/>
      <c r="AEL40" s="282"/>
      <c r="AEM40" s="282"/>
      <c r="AEN40" s="282"/>
      <c r="AEO40" s="282"/>
      <c r="AEP40" s="282"/>
      <c r="AEQ40" s="282"/>
      <c r="AER40" s="282"/>
      <c r="AES40" s="282"/>
      <c r="AET40" s="282"/>
      <c r="AEU40" s="282"/>
      <c r="AEV40" s="282"/>
      <c r="AEW40" s="282"/>
      <c r="AEX40" s="282"/>
      <c r="AEY40" s="282"/>
      <c r="AEZ40" s="282"/>
      <c r="AFA40" s="282"/>
      <c r="AFB40" s="282"/>
      <c r="AFC40" s="282"/>
      <c r="AFD40" s="282"/>
      <c r="AFE40" s="282"/>
      <c r="AFF40" s="282"/>
      <c r="AFG40" s="282"/>
      <c r="AFH40" s="282"/>
      <c r="AFI40" s="282"/>
      <c r="AFJ40" s="282"/>
      <c r="AFK40" s="282"/>
      <c r="AFL40" s="282"/>
      <c r="AFM40" s="282"/>
      <c r="AFN40" s="282"/>
      <c r="AFO40" s="282"/>
      <c r="AFP40" s="282"/>
      <c r="AFQ40" s="282"/>
      <c r="AFR40" s="282"/>
      <c r="AFS40" s="282"/>
      <c r="AFT40" s="282"/>
      <c r="AFU40" s="282"/>
      <c r="AFV40" s="282"/>
      <c r="AFW40" s="282"/>
      <c r="AFX40" s="282"/>
      <c r="AFY40" s="282"/>
      <c r="AFZ40" s="282"/>
      <c r="AGA40" s="282"/>
      <c r="AGB40" s="282"/>
      <c r="AGC40" s="282"/>
      <c r="AGD40" s="282"/>
      <c r="AGE40" s="282"/>
      <c r="AGF40" s="282"/>
      <c r="AGG40" s="282"/>
      <c r="AGH40" s="282"/>
      <c r="AGI40" s="282"/>
      <c r="AGJ40" s="282"/>
      <c r="AGK40" s="282"/>
      <c r="AGL40" s="282"/>
      <c r="AGM40" s="282"/>
      <c r="AGN40" s="282"/>
      <c r="AGO40" s="282"/>
      <c r="AGP40" s="282"/>
      <c r="AGQ40" s="282"/>
      <c r="AGR40" s="282"/>
      <c r="AGS40" s="282"/>
      <c r="AGT40" s="282"/>
      <c r="AGU40" s="282"/>
      <c r="AGV40" s="282"/>
      <c r="AGW40" s="282"/>
      <c r="AGX40" s="282"/>
      <c r="AGY40" s="282"/>
      <c r="AGZ40" s="282"/>
      <c r="AHA40" s="282"/>
      <c r="AHB40" s="282"/>
      <c r="AHC40" s="282"/>
      <c r="AHD40" s="282"/>
      <c r="AHE40" s="282"/>
      <c r="AHF40" s="282"/>
      <c r="AHG40" s="282"/>
      <c r="AHH40" s="282"/>
      <c r="AHI40" s="282"/>
      <c r="AHJ40" s="282"/>
      <c r="AHK40" s="282"/>
      <c r="AHL40" s="282"/>
      <c r="AHM40" s="282"/>
      <c r="AHN40" s="282"/>
      <c r="AHO40" s="282"/>
      <c r="AHP40" s="282"/>
      <c r="AHQ40" s="282"/>
      <c r="AHR40" s="282"/>
      <c r="AHS40" s="282"/>
      <c r="AHT40" s="282"/>
      <c r="AHU40" s="282"/>
      <c r="AHV40" s="282"/>
      <c r="AHW40" s="282"/>
      <c r="AHX40" s="282"/>
      <c r="AHY40" s="282"/>
      <c r="AHZ40" s="282"/>
      <c r="AIA40" s="282"/>
      <c r="AIB40" s="282"/>
      <c r="AIC40" s="282"/>
      <c r="AID40" s="282"/>
      <c r="AIE40" s="282"/>
      <c r="AIF40" s="282"/>
      <c r="AIG40" s="282"/>
      <c r="AIH40" s="282"/>
      <c r="AII40" s="282"/>
      <c r="AIJ40" s="282"/>
      <c r="AIK40" s="282"/>
      <c r="AIL40" s="282"/>
      <c r="AIM40" s="282"/>
      <c r="AIN40" s="282"/>
      <c r="AIO40" s="282"/>
      <c r="AIP40" s="282"/>
      <c r="AIQ40" s="282"/>
      <c r="AIR40" s="282"/>
      <c r="AIS40" s="282"/>
      <c r="AIT40" s="282"/>
      <c r="AIU40" s="282"/>
      <c r="AIV40" s="282"/>
      <c r="AIW40" s="282"/>
      <c r="AIX40" s="282"/>
      <c r="AIY40" s="282"/>
      <c r="AIZ40" s="282"/>
      <c r="AJA40" s="282"/>
      <c r="AJB40" s="282"/>
      <c r="AJC40" s="282"/>
      <c r="AJD40" s="282"/>
      <c r="AJE40" s="282"/>
      <c r="AJF40" s="282"/>
      <c r="AJG40" s="282"/>
      <c r="AJH40" s="282"/>
      <c r="AJI40" s="282"/>
      <c r="AJJ40" s="282"/>
      <c r="AJK40" s="282"/>
      <c r="AJL40" s="282"/>
      <c r="AJM40" s="282"/>
      <c r="AJN40" s="282"/>
      <c r="AJO40" s="282"/>
      <c r="AJP40" s="282"/>
      <c r="AJQ40" s="282"/>
      <c r="AJR40" s="282"/>
      <c r="AJS40" s="282"/>
      <c r="AJT40" s="282"/>
      <c r="AJU40" s="282"/>
      <c r="AJV40" s="282"/>
      <c r="AJW40" s="282"/>
      <c r="AJX40" s="282"/>
      <c r="AJY40" s="282"/>
      <c r="AJZ40" s="282"/>
      <c r="AKA40" s="282"/>
      <c r="AKB40" s="282"/>
      <c r="AKC40" s="282"/>
      <c r="AKD40" s="282"/>
      <c r="AKE40" s="282"/>
      <c r="AKF40" s="282"/>
      <c r="AKG40" s="282"/>
    </row>
    <row r="41" spans="2:969" s="282" customFormat="1" x14ac:dyDescent="0.2">
      <c r="B41" s="273">
        <v>33</v>
      </c>
      <c r="C41" s="345"/>
      <c r="D41" s="361" t="s">
        <v>95</v>
      </c>
      <c r="E41" s="366"/>
      <c r="F41" s="299" t="s">
        <v>96</v>
      </c>
      <c r="G41" s="300" t="s">
        <v>97</v>
      </c>
      <c r="H41" s="301" t="s">
        <v>90</v>
      </c>
      <c r="I41" s="277"/>
      <c r="J41" s="277"/>
      <c r="K41" s="277"/>
      <c r="L41" s="277"/>
      <c r="M41" s="277"/>
      <c r="N41" s="277"/>
      <c r="O41" s="277"/>
      <c r="P41" s="277"/>
      <c r="Q41" s="277"/>
      <c r="R41" s="277"/>
      <c r="S41" s="277"/>
      <c r="T41" s="277"/>
      <c r="U41" s="277"/>
      <c r="V41" s="277"/>
      <c r="W41" s="277"/>
      <c r="X41" s="278"/>
      <c r="Y41" s="278"/>
      <c r="Z41" s="278"/>
      <c r="AA41" s="302"/>
      <c r="AB41" s="302"/>
      <c r="AC41" s="302"/>
      <c r="AD41" s="302"/>
      <c r="AE41" s="302"/>
      <c r="AF41" s="302"/>
      <c r="AG41" s="302"/>
      <c r="AH41" s="302"/>
      <c r="AI41" s="302"/>
      <c r="AJ41" s="302"/>
      <c r="AK41" s="302"/>
      <c r="AL41" s="302"/>
      <c r="AM41" s="278"/>
      <c r="AN41" s="279">
        <f t="shared" si="3"/>
        <v>1</v>
      </c>
      <c r="AO41" s="286">
        <f t="shared" si="9"/>
        <v>0</v>
      </c>
      <c r="AP41" s="281"/>
    </row>
    <row r="42" spans="2:969" s="282" customFormat="1" x14ac:dyDescent="0.2">
      <c r="B42" s="273">
        <v>34</v>
      </c>
      <c r="C42" s="345"/>
      <c r="D42" s="362"/>
      <c r="E42" s="368"/>
      <c r="F42" s="290" t="s">
        <v>99</v>
      </c>
      <c r="G42" s="291" t="s">
        <v>100</v>
      </c>
      <c r="H42" s="292" t="s">
        <v>61</v>
      </c>
      <c r="I42" s="277"/>
      <c r="J42" s="277"/>
      <c r="K42" s="277"/>
      <c r="L42" s="277"/>
      <c r="M42" s="277"/>
      <c r="N42" s="277"/>
      <c r="O42" s="277"/>
      <c r="P42" s="277"/>
      <c r="Q42" s="277"/>
      <c r="R42" s="277"/>
      <c r="S42" s="277"/>
      <c r="T42" s="277"/>
      <c r="U42" s="277"/>
      <c r="V42" s="277"/>
      <c r="W42" s="277"/>
      <c r="X42" s="278"/>
      <c r="Y42" s="278"/>
      <c r="Z42" s="278"/>
      <c r="AA42" s="302"/>
      <c r="AB42" s="302"/>
      <c r="AC42" s="302"/>
      <c r="AD42" s="302"/>
      <c r="AE42" s="302"/>
      <c r="AF42" s="302"/>
      <c r="AG42" s="302"/>
      <c r="AH42" s="302"/>
      <c r="AI42" s="302"/>
      <c r="AJ42" s="302"/>
      <c r="AK42" s="302"/>
      <c r="AL42" s="302"/>
      <c r="AM42" s="278"/>
      <c r="AN42" s="279">
        <f t="shared" si="3"/>
        <v>1</v>
      </c>
      <c r="AO42" s="286">
        <f t="shared" si="9"/>
        <v>0</v>
      </c>
      <c r="AP42" s="281"/>
    </row>
    <row r="43" spans="2:969" s="282" customFormat="1" x14ac:dyDescent="0.2">
      <c r="B43" s="273">
        <v>35</v>
      </c>
      <c r="C43" s="345"/>
      <c r="D43" s="362"/>
      <c r="E43" s="368"/>
      <c r="F43" s="283" t="s">
        <v>102</v>
      </c>
      <c r="G43" s="284" t="s">
        <v>103</v>
      </c>
      <c r="H43" s="285" t="s">
        <v>61</v>
      </c>
      <c r="I43" s="277"/>
      <c r="J43" s="277"/>
      <c r="K43" s="277"/>
      <c r="L43" s="277"/>
      <c r="M43" s="277"/>
      <c r="N43" s="277"/>
      <c r="O43" s="277"/>
      <c r="P43" s="277"/>
      <c r="Q43" s="277"/>
      <c r="R43" s="277"/>
      <c r="S43" s="277"/>
      <c r="T43" s="277"/>
      <c r="U43" s="277"/>
      <c r="V43" s="277"/>
      <c r="W43" s="277"/>
      <c r="X43" s="278"/>
      <c r="Y43" s="278"/>
      <c r="Z43" s="278"/>
      <c r="AA43" s="302"/>
      <c r="AB43" s="302"/>
      <c r="AC43" s="302"/>
      <c r="AD43" s="302"/>
      <c r="AE43" s="302"/>
      <c r="AF43" s="302"/>
      <c r="AG43" s="302"/>
      <c r="AH43" s="302"/>
      <c r="AI43" s="302"/>
      <c r="AJ43" s="302"/>
      <c r="AK43" s="302"/>
      <c r="AL43" s="302"/>
      <c r="AM43" s="278"/>
      <c r="AN43" s="279">
        <f t="shared" si="3"/>
        <v>1</v>
      </c>
      <c r="AO43" s="286">
        <f t="shared" si="9"/>
        <v>0</v>
      </c>
      <c r="AP43" s="281"/>
    </row>
    <row r="44" spans="2:969" s="282" customFormat="1" x14ac:dyDescent="0.2">
      <c r="B44" s="273">
        <v>36</v>
      </c>
      <c r="C44" s="345"/>
      <c r="D44" s="362"/>
      <c r="E44" s="368"/>
      <c r="F44" s="283" t="s">
        <v>105</v>
      </c>
      <c r="G44" s="284" t="s">
        <v>106</v>
      </c>
      <c r="H44" s="292" t="s">
        <v>107</v>
      </c>
      <c r="I44" s="277"/>
      <c r="J44" s="277"/>
      <c r="K44" s="277"/>
      <c r="L44" s="277"/>
      <c r="M44" s="277"/>
      <c r="N44" s="277"/>
      <c r="O44" s="277"/>
      <c r="P44" s="277"/>
      <c r="Q44" s="277"/>
      <c r="R44" s="277"/>
      <c r="S44" s="277"/>
      <c r="T44" s="277"/>
      <c r="U44" s="277"/>
      <c r="V44" s="277"/>
      <c r="W44" s="277"/>
      <c r="X44" s="278"/>
      <c r="Y44" s="278"/>
      <c r="Z44" s="278"/>
      <c r="AA44" s="302"/>
      <c r="AB44" s="302"/>
      <c r="AC44" s="302"/>
      <c r="AD44" s="302"/>
      <c r="AE44" s="302"/>
      <c r="AF44" s="302"/>
      <c r="AG44" s="302"/>
      <c r="AH44" s="302"/>
      <c r="AI44" s="302"/>
      <c r="AJ44" s="302"/>
      <c r="AK44" s="302"/>
      <c r="AL44" s="302"/>
      <c r="AM44" s="278"/>
      <c r="AN44" s="279">
        <f t="shared" si="3"/>
        <v>1</v>
      </c>
      <c r="AO44" s="286">
        <f t="shared" si="9"/>
        <v>0</v>
      </c>
      <c r="AP44" s="281"/>
    </row>
    <row r="45" spans="2:969" s="282" customFormat="1" x14ac:dyDescent="0.2">
      <c r="B45" s="273">
        <v>37</v>
      </c>
      <c r="C45" s="345"/>
      <c r="D45" s="362"/>
      <c r="E45" s="368"/>
      <c r="F45" s="283" t="s">
        <v>108</v>
      </c>
      <c r="G45" s="284" t="s">
        <v>109</v>
      </c>
      <c r="H45" s="285" t="s">
        <v>107</v>
      </c>
      <c r="I45" s="277"/>
      <c r="J45" s="277"/>
      <c r="K45" s="277"/>
      <c r="L45" s="277"/>
      <c r="M45" s="277"/>
      <c r="N45" s="277"/>
      <c r="O45" s="277"/>
      <c r="P45" s="277"/>
      <c r="Q45" s="277"/>
      <c r="R45" s="277"/>
      <c r="S45" s="277"/>
      <c r="T45" s="277"/>
      <c r="U45" s="277"/>
      <c r="V45" s="277"/>
      <c r="W45" s="277"/>
      <c r="X45" s="278"/>
      <c r="Y45" s="278"/>
      <c r="Z45" s="278"/>
      <c r="AA45" s="302"/>
      <c r="AB45" s="302"/>
      <c r="AC45" s="302"/>
      <c r="AD45" s="302"/>
      <c r="AE45" s="302"/>
      <c r="AF45" s="302"/>
      <c r="AG45" s="302"/>
      <c r="AH45" s="302"/>
      <c r="AI45" s="302"/>
      <c r="AJ45" s="302"/>
      <c r="AK45" s="302"/>
      <c r="AL45" s="302"/>
      <c r="AM45" s="278"/>
      <c r="AN45" s="279">
        <f t="shared" si="3"/>
        <v>1</v>
      </c>
      <c r="AO45" s="286">
        <f t="shared" si="9"/>
        <v>0</v>
      </c>
      <c r="AP45" s="281"/>
    </row>
    <row r="46" spans="2:969" s="282" customFormat="1" x14ac:dyDescent="0.2">
      <c r="B46" s="273">
        <v>38</v>
      </c>
      <c r="C46" s="345"/>
      <c r="D46" s="362"/>
      <c r="E46" s="368"/>
      <c r="F46" s="283" t="s">
        <v>110</v>
      </c>
      <c r="G46" s="284" t="s">
        <v>111</v>
      </c>
      <c r="H46" s="292" t="s">
        <v>107</v>
      </c>
      <c r="I46" s="277"/>
      <c r="J46" s="277"/>
      <c r="K46" s="277"/>
      <c r="L46" s="277"/>
      <c r="M46" s="277"/>
      <c r="N46" s="277"/>
      <c r="O46" s="277"/>
      <c r="P46" s="277"/>
      <c r="Q46" s="277"/>
      <c r="R46" s="277"/>
      <c r="S46" s="277"/>
      <c r="T46" s="277"/>
      <c r="U46" s="277"/>
      <c r="V46" s="277"/>
      <c r="W46" s="277"/>
      <c r="X46" s="278"/>
      <c r="Y46" s="278"/>
      <c r="Z46" s="278"/>
      <c r="AA46" s="302"/>
      <c r="AB46" s="302"/>
      <c r="AC46" s="302"/>
      <c r="AD46" s="302"/>
      <c r="AE46" s="302"/>
      <c r="AF46" s="302"/>
      <c r="AG46" s="302"/>
      <c r="AH46" s="302"/>
      <c r="AI46" s="302"/>
      <c r="AJ46" s="302"/>
      <c r="AK46" s="302"/>
      <c r="AL46" s="302"/>
      <c r="AM46" s="278"/>
      <c r="AN46" s="279">
        <f t="shared" si="3"/>
        <v>1</v>
      </c>
      <c r="AO46" s="286">
        <f t="shared" si="9"/>
        <v>0</v>
      </c>
      <c r="AP46" s="281"/>
    </row>
    <row r="47" spans="2:969" s="282" customFormat="1" x14ac:dyDescent="0.2">
      <c r="B47" s="273">
        <v>39</v>
      </c>
      <c r="C47" s="345"/>
      <c r="D47" s="362"/>
      <c r="E47" s="368"/>
      <c r="F47" s="283" t="s">
        <v>112</v>
      </c>
      <c r="G47" s="284" t="s">
        <v>113</v>
      </c>
      <c r="H47" s="285" t="s">
        <v>107</v>
      </c>
      <c r="I47" s="277"/>
      <c r="J47" s="277"/>
      <c r="K47" s="277"/>
      <c r="L47" s="277"/>
      <c r="M47" s="277"/>
      <c r="N47" s="277"/>
      <c r="O47" s="277"/>
      <c r="P47" s="277"/>
      <c r="Q47" s="277"/>
      <c r="R47" s="277"/>
      <c r="S47" s="277"/>
      <c r="T47" s="277"/>
      <c r="U47" s="277"/>
      <c r="V47" s="277"/>
      <c r="W47" s="277"/>
      <c r="X47" s="278"/>
      <c r="Y47" s="278"/>
      <c r="Z47" s="278"/>
      <c r="AA47" s="302"/>
      <c r="AB47" s="302"/>
      <c r="AC47" s="302"/>
      <c r="AD47" s="302"/>
      <c r="AE47" s="302"/>
      <c r="AF47" s="302"/>
      <c r="AG47" s="302"/>
      <c r="AH47" s="302"/>
      <c r="AI47" s="302"/>
      <c r="AJ47" s="302"/>
      <c r="AK47" s="302"/>
      <c r="AL47" s="302"/>
      <c r="AM47" s="278"/>
      <c r="AN47" s="279">
        <f t="shared" si="3"/>
        <v>1</v>
      </c>
      <c r="AO47" s="286">
        <f t="shared" si="9"/>
        <v>0</v>
      </c>
      <c r="AP47" s="281"/>
    </row>
    <row r="48" spans="2:969" s="282" customFormat="1" x14ac:dyDescent="0.2">
      <c r="B48" s="273">
        <v>40</v>
      </c>
      <c r="C48" s="345"/>
      <c r="D48" s="362"/>
      <c r="E48" s="368"/>
      <c r="F48" s="283" t="s">
        <v>114</v>
      </c>
      <c r="G48" s="284" t="s">
        <v>115</v>
      </c>
      <c r="H48" s="292" t="s">
        <v>107</v>
      </c>
      <c r="I48" s="277"/>
      <c r="J48" s="277"/>
      <c r="K48" s="277"/>
      <c r="L48" s="277"/>
      <c r="M48" s="277"/>
      <c r="N48" s="277"/>
      <c r="O48" s="277"/>
      <c r="P48" s="277"/>
      <c r="Q48" s="277"/>
      <c r="R48" s="277"/>
      <c r="S48" s="277"/>
      <c r="T48" s="277"/>
      <c r="U48" s="277"/>
      <c r="V48" s="277"/>
      <c r="W48" s="277"/>
      <c r="X48" s="278"/>
      <c r="Y48" s="278"/>
      <c r="Z48" s="278"/>
      <c r="AA48" s="302"/>
      <c r="AB48" s="302"/>
      <c r="AC48" s="302"/>
      <c r="AD48" s="302"/>
      <c r="AE48" s="302"/>
      <c r="AF48" s="302"/>
      <c r="AG48" s="302"/>
      <c r="AH48" s="302"/>
      <c r="AI48" s="302"/>
      <c r="AJ48" s="302"/>
      <c r="AK48" s="302"/>
      <c r="AL48" s="302"/>
      <c r="AM48" s="278"/>
      <c r="AN48" s="279">
        <f t="shared" si="3"/>
        <v>1</v>
      </c>
      <c r="AO48" s="286">
        <f t="shared" si="9"/>
        <v>0</v>
      </c>
      <c r="AP48" s="281"/>
    </row>
    <row r="49" spans="2:969" s="282" customFormat="1" x14ac:dyDescent="0.2">
      <c r="B49" s="273">
        <v>41</v>
      </c>
      <c r="C49" s="345"/>
      <c r="D49" s="362"/>
      <c r="E49" s="368"/>
      <c r="F49" s="283" t="s">
        <v>116</v>
      </c>
      <c r="G49" s="309" t="s">
        <v>117</v>
      </c>
      <c r="H49" s="285" t="s">
        <v>107</v>
      </c>
      <c r="I49" s="277"/>
      <c r="J49" s="277"/>
      <c r="K49" s="277"/>
      <c r="L49" s="277"/>
      <c r="M49" s="277"/>
      <c r="N49" s="277"/>
      <c r="O49" s="277"/>
      <c r="P49" s="277"/>
      <c r="Q49" s="277"/>
      <c r="R49" s="277"/>
      <c r="S49" s="277"/>
      <c r="T49" s="277"/>
      <c r="U49" s="277"/>
      <c r="V49" s="277"/>
      <c r="W49" s="277"/>
      <c r="X49" s="278"/>
      <c r="Y49" s="278"/>
      <c r="Z49" s="278"/>
      <c r="AA49" s="302"/>
      <c r="AB49" s="302"/>
      <c r="AC49" s="302"/>
      <c r="AD49" s="302"/>
      <c r="AE49" s="302"/>
      <c r="AF49" s="302"/>
      <c r="AG49" s="302"/>
      <c r="AH49" s="302"/>
      <c r="AI49" s="302"/>
      <c r="AJ49" s="302"/>
      <c r="AK49" s="302"/>
      <c r="AL49" s="302"/>
      <c r="AM49" s="278"/>
      <c r="AN49" s="279">
        <f t="shared" si="3"/>
        <v>1</v>
      </c>
      <c r="AO49" s="286">
        <f t="shared" si="9"/>
        <v>0</v>
      </c>
      <c r="AP49" s="281"/>
    </row>
    <row r="50" spans="2:969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0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82"/>
      <c r="Y50" s="82"/>
      <c r="Z50" s="82"/>
      <c r="AA50" s="278"/>
      <c r="AB50" s="278"/>
      <c r="AC50" s="278"/>
      <c r="AD50" s="278"/>
      <c r="AE50" s="278"/>
      <c r="AF50" s="278"/>
      <c r="AG50" s="278"/>
      <c r="AH50" s="278"/>
      <c r="AI50" s="278"/>
      <c r="AJ50" s="278"/>
      <c r="AK50" s="278"/>
      <c r="AL50" s="278"/>
      <c r="AM50" s="82"/>
      <c r="AN50" s="126">
        <f t="shared" si="3"/>
        <v>1</v>
      </c>
      <c r="AO50" s="89">
        <f t="shared" si="9"/>
        <v>0</v>
      </c>
      <c r="AP50" s="281"/>
    </row>
    <row r="51" spans="2:969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04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82"/>
      <c r="Y51" s="82"/>
      <c r="Z51" s="82"/>
      <c r="AA51" s="278"/>
      <c r="AB51" s="278"/>
      <c r="AC51" s="278"/>
      <c r="AD51" s="278"/>
      <c r="AE51" s="278"/>
      <c r="AF51" s="278"/>
      <c r="AG51" s="278"/>
      <c r="AH51" s="278"/>
      <c r="AI51" s="278"/>
      <c r="AJ51" s="278"/>
      <c r="AK51" s="278"/>
      <c r="AL51" s="278"/>
      <c r="AM51" s="82"/>
      <c r="AN51" s="126">
        <f t="shared" si="3"/>
        <v>1</v>
      </c>
      <c r="AO51" s="89">
        <f t="shared" si="9"/>
        <v>0</v>
      </c>
      <c r="AP51" s="281"/>
    </row>
    <row r="52" spans="2:969" s="269" customFormat="1" ht="13.8" thickBot="1" x14ac:dyDescent="0.25">
      <c r="B52" s="315"/>
      <c r="C52" s="345"/>
      <c r="D52" s="363"/>
      <c r="E52" s="370"/>
      <c r="F52" s="287" t="s">
        <v>337</v>
      </c>
      <c r="G52" s="288"/>
      <c r="H52" s="289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281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  <c r="BQ52" s="282"/>
      <c r="BR52" s="282"/>
      <c r="BS52" s="282"/>
      <c r="BT52" s="282"/>
      <c r="BU52" s="282"/>
      <c r="BV52" s="282"/>
      <c r="BW52" s="282"/>
      <c r="BX52" s="282"/>
      <c r="BY52" s="282"/>
      <c r="BZ52" s="282"/>
      <c r="CA52" s="282"/>
      <c r="CB52" s="282"/>
      <c r="CC52" s="282"/>
      <c r="CD52" s="282"/>
      <c r="CE52" s="282"/>
      <c r="CF52" s="282"/>
      <c r="CG52" s="282"/>
      <c r="CH52" s="282"/>
      <c r="CI52" s="282"/>
      <c r="CJ52" s="282"/>
      <c r="CK52" s="282"/>
      <c r="CL52" s="282"/>
      <c r="CM52" s="282"/>
      <c r="CN52" s="282"/>
      <c r="CO52" s="282"/>
      <c r="CP52" s="282"/>
      <c r="CQ52" s="282"/>
      <c r="CR52" s="282"/>
      <c r="CS52" s="282"/>
      <c r="CT52" s="282"/>
      <c r="CU52" s="282"/>
      <c r="CV52" s="282"/>
      <c r="CW52" s="282"/>
      <c r="CX52" s="282"/>
      <c r="CY52" s="282"/>
      <c r="CZ52" s="282"/>
      <c r="DA52" s="282"/>
      <c r="DB52" s="282"/>
      <c r="DC52" s="282"/>
      <c r="DD52" s="282"/>
      <c r="DE52" s="282"/>
      <c r="DF52" s="282"/>
      <c r="DG52" s="282"/>
      <c r="DH52" s="282"/>
      <c r="DI52" s="282"/>
      <c r="DJ52" s="282"/>
      <c r="DK52" s="282"/>
      <c r="DL52" s="282"/>
      <c r="DM52" s="282"/>
      <c r="DN52" s="282"/>
      <c r="DO52" s="282"/>
      <c r="DP52" s="282"/>
      <c r="DQ52" s="282"/>
      <c r="DR52" s="282"/>
      <c r="DS52" s="282"/>
      <c r="DT52" s="282"/>
      <c r="DU52" s="282"/>
      <c r="DV52" s="282"/>
      <c r="DW52" s="282"/>
      <c r="DX52" s="282"/>
      <c r="DY52" s="282"/>
      <c r="DZ52" s="282"/>
      <c r="EA52" s="282"/>
      <c r="EB52" s="282"/>
      <c r="EC52" s="282"/>
      <c r="ED52" s="282"/>
      <c r="EE52" s="282"/>
      <c r="EF52" s="282"/>
      <c r="EG52" s="282"/>
      <c r="EH52" s="282"/>
      <c r="EI52" s="282"/>
      <c r="EJ52" s="282"/>
      <c r="EK52" s="282"/>
      <c r="EL52" s="282"/>
      <c r="EM52" s="282"/>
      <c r="EN52" s="282"/>
      <c r="EO52" s="282"/>
      <c r="EP52" s="282"/>
      <c r="EQ52" s="282"/>
      <c r="ER52" s="282"/>
      <c r="ES52" s="282"/>
      <c r="ET52" s="282"/>
      <c r="EU52" s="282"/>
      <c r="EV52" s="282"/>
      <c r="EW52" s="282"/>
      <c r="EX52" s="282"/>
      <c r="EY52" s="282"/>
      <c r="EZ52" s="282"/>
      <c r="FA52" s="282"/>
      <c r="FB52" s="282"/>
      <c r="FC52" s="282"/>
      <c r="FD52" s="282"/>
      <c r="FE52" s="282"/>
      <c r="FF52" s="282"/>
      <c r="FG52" s="282"/>
      <c r="FH52" s="282"/>
      <c r="FI52" s="282"/>
      <c r="FJ52" s="282"/>
      <c r="FK52" s="282"/>
      <c r="FL52" s="282"/>
      <c r="FM52" s="282"/>
      <c r="FN52" s="282"/>
      <c r="FO52" s="282"/>
      <c r="FP52" s="282"/>
      <c r="FQ52" s="282"/>
      <c r="FR52" s="282"/>
      <c r="FS52" s="282"/>
      <c r="FT52" s="282"/>
      <c r="FU52" s="282"/>
      <c r="FV52" s="282"/>
      <c r="FW52" s="282"/>
      <c r="FX52" s="282"/>
      <c r="FY52" s="282"/>
      <c r="FZ52" s="282"/>
      <c r="GA52" s="282"/>
      <c r="GB52" s="282"/>
      <c r="GC52" s="282"/>
      <c r="GD52" s="282"/>
      <c r="GE52" s="282"/>
      <c r="GF52" s="282"/>
      <c r="GG52" s="282"/>
      <c r="GH52" s="282"/>
      <c r="GI52" s="282"/>
      <c r="GJ52" s="282"/>
      <c r="GK52" s="282"/>
      <c r="GL52" s="282"/>
      <c r="GM52" s="282"/>
      <c r="GN52" s="282"/>
      <c r="GO52" s="282"/>
      <c r="GP52" s="282"/>
      <c r="GQ52" s="282"/>
      <c r="GR52" s="282"/>
      <c r="GS52" s="282"/>
      <c r="GT52" s="282"/>
      <c r="GU52" s="282"/>
      <c r="GV52" s="282"/>
      <c r="GW52" s="282"/>
      <c r="GX52" s="282"/>
      <c r="GY52" s="282"/>
      <c r="GZ52" s="282"/>
      <c r="HA52" s="282"/>
      <c r="HB52" s="282"/>
      <c r="HC52" s="282"/>
      <c r="HD52" s="282"/>
      <c r="HE52" s="282"/>
      <c r="HF52" s="282"/>
      <c r="HG52" s="282"/>
      <c r="HH52" s="282"/>
      <c r="HI52" s="282"/>
      <c r="HJ52" s="282"/>
      <c r="HK52" s="282"/>
      <c r="HL52" s="282"/>
      <c r="HM52" s="282"/>
      <c r="HN52" s="282"/>
      <c r="HO52" s="282"/>
      <c r="HP52" s="282"/>
      <c r="HQ52" s="282"/>
      <c r="HR52" s="282"/>
      <c r="HS52" s="282"/>
      <c r="HT52" s="282"/>
      <c r="HU52" s="282"/>
      <c r="HV52" s="282"/>
      <c r="HW52" s="282"/>
      <c r="HX52" s="282"/>
      <c r="HY52" s="282"/>
      <c r="HZ52" s="282"/>
      <c r="IA52" s="282"/>
      <c r="IB52" s="282"/>
      <c r="IC52" s="282"/>
      <c r="ID52" s="282"/>
      <c r="IE52" s="282"/>
      <c r="IF52" s="282"/>
      <c r="IG52" s="282"/>
      <c r="IH52" s="282"/>
      <c r="II52" s="282"/>
      <c r="IJ52" s="282"/>
      <c r="IK52" s="282"/>
      <c r="IL52" s="282"/>
      <c r="IM52" s="282"/>
      <c r="IN52" s="282"/>
      <c r="IO52" s="282"/>
      <c r="IP52" s="282"/>
      <c r="IQ52" s="282"/>
      <c r="IR52" s="282"/>
      <c r="IS52" s="282"/>
      <c r="IT52" s="282"/>
      <c r="IU52" s="282"/>
      <c r="IV52" s="282"/>
      <c r="IW52" s="282"/>
      <c r="IX52" s="282"/>
      <c r="IY52" s="282"/>
      <c r="IZ52" s="282"/>
      <c r="JA52" s="282"/>
      <c r="JB52" s="282"/>
      <c r="JC52" s="282"/>
      <c r="JD52" s="282"/>
      <c r="JE52" s="282"/>
      <c r="JF52" s="282"/>
      <c r="JG52" s="282"/>
      <c r="JH52" s="282"/>
      <c r="JI52" s="282"/>
      <c r="JJ52" s="282"/>
      <c r="JK52" s="282"/>
      <c r="JL52" s="282"/>
      <c r="JM52" s="282"/>
      <c r="JN52" s="282"/>
      <c r="JO52" s="282"/>
      <c r="JP52" s="282"/>
      <c r="JQ52" s="282"/>
      <c r="JR52" s="282"/>
      <c r="JS52" s="282"/>
      <c r="JT52" s="282"/>
      <c r="JU52" s="282"/>
      <c r="JV52" s="282"/>
      <c r="JW52" s="282"/>
      <c r="JX52" s="282"/>
      <c r="JY52" s="282"/>
      <c r="JZ52" s="282"/>
      <c r="KA52" s="282"/>
      <c r="KB52" s="282"/>
      <c r="KC52" s="282"/>
      <c r="KD52" s="282"/>
      <c r="KE52" s="282"/>
      <c r="KF52" s="282"/>
      <c r="KG52" s="282"/>
      <c r="KH52" s="282"/>
      <c r="KI52" s="282"/>
      <c r="KJ52" s="282"/>
      <c r="KK52" s="282"/>
      <c r="KL52" s="282"/>
      <c r="KM52" s="282"/>
      <c r="KN52" s="282"/>
      <c r="KO52" s="282"/>
      <c r="KP52" s="282"/>
      <c r="KQ52" s="282"/>
      <c r="KR52" s="282"/>
      <c r="KS52" s="282"/>
      <c r="KT52" s="282"/>
      <c r="KU52" s="282"/>
      <c r="KV52" s="282"/>
      <c r="KW52" s="282"/>
      <c r="KX52" s="282"/>
      <c r="KY52" s="282"/>
      <c r="KZ52" s="282"/>
      <c r="LA52" s="282"/>
      <c r="LB52" s="282"/>
      <c r="LC52" s="282"/>
      <c r="LD52" s="282"/>
      <c r="LE52" s="282"/>
      <c r="LF52" s="282"/>
      <c r="LG52" s="282"/>
      <c r="LH52" s="282"/>
      <c r="LI52" s="282"/>
      <c r="LJ52" s="282"/>
      <c r="LK52" s="282"/>
      <c r="LL52" s="282"/>
      <c r="LM52" s="282"/>
      <c r="LN52" s="282"/>
      <c r="LO52" s="282"/>
      <c r="LP52" s="282"/>
      <c r="LQ52" s="282"/>
      <c r="LR52" s="282"/>
      <c r="LS52" s="282"/>
      <c r="LT52" s="282"/>
      <c r="LU52" s="282"/>
      <c r="LV52" s="282"/>
      <c r="LW52" s="282"/>
      <c r="LX52" s="282"/>
      <c r="LY52" s="282"/>
      <c r="LZ52" s="282"/>
      <c r="MA52" s="282"/>
      <c r="MB52" s="282"/>
      <c r="MC52" s="282"/>
      <c r="MD52" s="282"/>
      <c r="ME52" s="282"/>
      <c r="MF52" s="282"/>
      <c r="MG52" s="282"/>
      <c r="MH52" s="282"/>
      <c r="MI52" s="282"/>
      <c r="MJ52" s="282"/>
      <c r="MK52" s="282"/>
      <c r="ML52" s="282"/>
      <c r="MM52" s="282"/>
      <c r="MN52" s="282"/>
      <c r="MO52" s="282"/>
      <c r="MP52" s="282"/>
      <c r="MQ52" s="282"/>
      <c r="MR52" s="282"/>
      <c r="MS52" s="282"/>
      <c r="MT52" s="282"/>
      <c r="MU52" s="282"/>
      <c r="MV52" s="282"/>
      <c r="MW52" s="282"/>
      <c r="MX52" s="282"/>
      <c r="MY52" s="282"/>
      <c r="MZ52" s="282"/>
      <c r="NA52" s="282"/>
      <c r="NB52" s="282"/>
      <c r="NC52" s="282"/>
      <c r="ND52" s="282"/>
      <c r="NE52" s="282"/>
      <c r="NF52" s="282"/>
      <c r="NG52" s="282"/>
      <c r="NH52" s="282"/>
      <c r="NI52" s="282"/>
      <c r="NJ52" s="282"/>
      <c r="NK52" s="282"/>
      <c r="NL52" s="282"/>
      <c r="NM52" s="282"/>
      <c r="NN52" s="282"/>
      <c r="NO52" s="282"/>
      <c r="NP52" s="282"/>
      <c r="NQ52" s="282"/>
      <c r="NR52" s="282"/>
      <c r="NS52" s="282"/>
      <c r="NT52" s="282"/>
      <c r="NU52" s="282"/>
      <c r="NV52" s="282"/>
      <c r="NW52" s="282"/>
      <c r="NX52" s="282"/>
      <c r="NY52" s="282"/>
      <c r="NZ52" s="282"/>
      <c r="OA52" s="282"/>
      <c r="OB52" s="282"/>
      <c r="OC52" s="282"/>
      <c r="OD52" s="282"/>
      <c r="OE52" s="282"/>
      <c r="OF52" s="282"/>
      <c r="OG52" s="282"/>
      <c r="OH52" s="282"/>
      <c r="OI52" s="282"/>
      <c r="OJ52" s="282"/>
      <c r="OK52" s="282"/>
      <c r="OL52" s="282"/>
      <c r="OM52" s="282"/>
      <c r="ON52" s="282"/>
      <c r="OO52" s="282"/>
      <c r="OP52" s="282"/>
      <c r="OQ52" s="282"/>
      <c r="OR52" s="282"/>
      <c r="OS52" s="282"/>
      <c r="OT52" s="282"/>
      <c r="OU52" s="282"/>
      <c r="OV52" s="282"/>
      <c r="OW52" s="282"/>
      <c r="OX52" s="282"/>
      <c r="OY52" s="282"/>
      <c r="OZ52" s="282"/>
      <c r="PA52" s="282"/>
      <c r="PB52" s="282"/>
      <c r="PC52" s="282"/>
      <c r="PD52" s="282"/>
      <c r="PE52" s="282"/>
      <c r="PF52" s="282"/>
      <c r="PG52" s="282"/>
      <c r="PH52" s="282"/>
      <c r="PI52" s="282"/>
      <c r="PJ52" s="282"/>
      <c r="PK52" s="282"/>
      <c r="PL52" s="282"/>
      <c r="PM52" s="282"/>
      <c r="PN52" s="282"/>
      <c r="PO52" s="282"/>
      <c r="PP52" s="282"/>
      <c r="PQ52" s="282"/>
      <c r="PR52" s="282"/>
      <c r="PS52" s="282"/>
      <c r="PT52" s="282"/>
      <c r="PU52" s="282"/>
      <c r="PV52" s="282"/>
      <c r="PW52" s="282"/>
      <c r="PX52" s="282"/>
      <c r="PY52" s="282"/>
      <c r="PZ52" s="282"/>
      <c r="QA52" s="282"/>
      <c r="QB52" s="282"/>
      <c r="QC52" s="282"/>
      <c r="QD52" s="282"/>
      <c r="QE52" s="282"/>
      <c r="QF52" s="282"/>
      <c r="QG52" s="282"/>
      <c r="QH52" s="282"/>
      <c r="QI52" s="282"/>
      <c r="QJ52" s="282"/>
      <c r="QK52" s="282"/>
      <c r="QL52" s="282"/>
      <c r="QM52" s="282"/>
      <c r="QN52" s="282"/>
      <c r="QO52" s="282"/>
      <c r="QP52" s="282"/>
      <c r="QQ52" s="282"/>
      <c r="QR52" s="282"/>
      <c r="QS52" s="282"/>
      <c r="QT52" s="282"/>
      <c r="QU52" s="282"/>
      <c r="QV52" s="282"/>
      <c r="QW52" s="282"/>
      <c r="QX52" s="282"/>
      <c r="QY52" s="282"/>
      <c r="QZ52" s="282"/>
      <c r="RA52" s="282"/>
      <c r="RB52" s="282"/>
      <c r="RC52" s="282"/>
      <c r="RD52" s="282"/>
      <c r="RE52" s="282"/>
      <c r="RF52" s="282"/>
      <c r="RG52" s="282"/>
      <c r="RH52" s="282"/>
      <c r="RI52" s="282"/>
      <c r="RJ52" s="282"/>
      <c r="RK52" s="282"/>
      <c r="RL52" s="282"/>
      <c r="RM52" s="282"/>
      <c r="RN52" s="282"/>
      <c r="RO52" s="282"/>
      <c r="RP52" s="282"/>
      <c r="RQ52" s="282"/>
      <c r="RR52" s="282"/>
      <c r="RS52" s="282"/>
      <c r="RT52" s="282"/>
      <c r="RU52" s="282"/>
      <c r="RV52" s="282"/>
      <c r="RW52" s="282"/>
      <c r="RX52" s="282"/>
      <c r="RY52" s="282"/>
      <c r="RZ52" s="282"/>
      <c r="SA52" s="282"/>
      <c r="SB52" s="282"/>
      <c r="SC52" s="282"/>
      <c r="SD52" s="282"/>
      <c r="SE52" s="282"/>
      <c r="SF52" s="282"/>
      <c r="SG52" s="282"/>
      <c r="SH52" s="282"/>
      <c r="SI52" s="282"/>
      <c r="SJ52" s="282"/>
      <c r="SK52" s="282"/>
      <c r="SL52" s="282"/>
      <c r="SM52" s="282"/>
      <c r="SN52" s="282"/>
      <c r="SO52" s="282"/>
      <c r="SP52" s="282"/>
      <c r="SQ52" s="282"/>
      <c r="SR52" s="282"/>
      <c r="SS52" s="282"/>
      <c r="ST52" s="282"/>
      <c r="SU52" s="282"/>
      <c r="SV52" s="282"/>
      <c r="SW52" s="282"/>
      <c r="SX52" s="282"/>
      <c r="SY52" s="282"/>
      <c r="SZ52" s="282"/>
      <c r="TA52" s="282"/>
      <c r="TB52" s="282"/>
      <c r="TC52" s="282"/>
      <c r="TD52" s="282"/>
      <c r="TE52" s="282"/>
      <c r="TF52" s="282"/>
      <c r="TG52" s="282"/>
      <c r="TH52" s="282"/>
      <c r="TI52" s="282"/>
      <c r="TJ52" s="282"/>
      <c r="TK52" s="282"/>
      <c r="TL52" s="282"/>
      <c r="TM52" s="282"/>
      <c r="TN52" s="282"/>
      <c r="TO52" s="282"/>
      <c r="TP52" s="282"/>
      <c r="TQ52" s="282"/>
      <c r="TR52" s="282"/>
      <c r="TS52" s="282"/>
      <c r="TT52" s="282"/>
      <c r="TU52" s="282"/>
      <c r="TV52" s="282"/>
      <c r="TW52" s="282"/>
      <c r="TX52" s="282"/>
      <c r="TY52" s="282"/>
      <c r="TZ52" s="282"/>
      <c r="UA52" s="282"/>
      <c r="UB52" s="282"/>
      <c r="UC52" s="282"/>
      <c r="UD52" s="282"/>
      <c r="UE52" s="282"/>
      <c r="UF52" s="282"/>
      <c r="UG52" s="282"/>
      <c r="UH52" s="282"/>
      <c r="UI52" s="282"/>
      <c r="UJ52" s="282"/>
      <c r="UK52" s="282"/>
      <c r="UL52" s="282"/>
      <c r="UM52" s="282"/>
      <c r="UN52" s="282"/>
      <c r="UO52" s="282"/>
      <c r="UP52" s="282"/>
      <c r="UQ52" s="282"/>
      <c r="UR52" s="282"/>
      <c r="US52" s="282"/>
      <c r="UT52" s="282"/>
      <c r="UU52" s="282"/>
      <c r="UV52" s="282"/>
      <c r="UW52" s="282"/>
      <c r="UX52" s="282"/>
      <c r="UY52" s="282"/>
      <c r="UZ52" s="282"/>
      <c r="VA52" s="282"/>
      <c r="VB52" s="282"/>
      <c r="VC52" s="282"/>
      <c r="VD52" s="282"/>
      <c r="VE52" s="282"/>
      <c r="VF52" s="282"/>
      <c r="VG52" s="282"/>
      <c r="VH52" s="282"/>
      <c r="VI52" s="282"/>
      <c r="VJ52" s="282"/>
      <c r="VK52" s="282"/>
      <c r="VL52" s="282"/>
      <c r="VM52" s="282"/>
      <c r="VN52" s="282"/>
      <c r="VO52" s="282"/>
      <c r="VP52" s="282"/>
      <c r="VQ52" s="282"/>
      <c r="VR52" s="282"/>
      <c r="VS52" s="282"/>
      <c r="VT52" s="282"/>
      <c r="VU52" s="282"/>
      <c r="VV52" s="282"/>
      <c r="VW52" s="282"/>
      <c r="VX52" s="282"/>
      <c r="VY52" s="282"/>
      <c r="VZ52" s="282"/>
      <c r="WA52" s="282"/>
      <c r="WB52" s="282"/>
      <c r="WC52" s="282"/>
      <c r="WD52" s="282"/>
      <c r="WE52" s="282"/>
      <c r="WF52" s="282"/>
      <c r="WG52" s="282"/>
      <c r="WH52" s="282"/>
      <c r="WI52" s="282"/>
      <c r="WJ52" s="282"/>
      <c r="WK52" s="282"/>
      <c r="WL52" s="282"/>
      <c r="WM52" s="282"/>
      <c r="WN52" s="282"/>
      <c r="WO52" s="282"/>
      <c r="WP52" s="282"/>
      <c r="WQ52" s="282"/>
      <c r="WR52" s="282"/>
      <c r="WS52" s="282"/>
      <c r="WT52" s="282"/>
      <c r="WU52" s="282"/>
      <c r="WV52" s="282"/>
      <c r="WW52" s="282"/>
      <c r="WX52" s="282"/>
      <c r="WY52" s="282"/>
      <c r="WZ52" s="282"/>
      <c r="XA52" s="282"/>
      <c r="XB52" s="282"/>
      <c r="XC52" s="282"/>
      <c r="XD52" s="282"/>
      <c r="XE52" s="282"/>
      <c r="XF52" s="282"/>
      <c r="XG52" s="282"/>
      <c r="XH52" s="282"/>
      <c r="XI52" s="282"/>
      <c r="XJ52" s="282"/>
      <c r="XK52" s="282"/>
      <c r="XL52" s="282"/>
      <c r="XM52" s="282"/>
      <c r="XN52" s="282"/>
      <c r="XO52" s="282"/>
      <c r="XP52" s="282"/>
      <c r="XQ52" s="282"/>
      <c r="XR52" s="282"/>
      <c r="XS52" s="282"/>
      <c r="XT52" s="282"/>
      <c r="XU52" s="282"/>
      <c r="XV52" s="282"/>
      <c r="XW52" s="282"/>
      <c r="XX52" s="282"/>
      <c r="XY52" s="282"/>
      <c r="XZ52" s="282"/>
      <c r="YA52" s="282"/>
      <c r="YB52" s="282"/>
      <c r="YC52" s="282"/>
      <c r="YD52" s="282"/>
      <c r="YE52" s="282"/>
      <c r="YF52" s="282"/>
      <c r="YG52" s="282"/>
      <c r="YH52" s="282"/>
      <c r="YI52" s="282"/>
      <c r="YJ52" s="282"/>
      <c r="YK52" s="282"/>
      <c r="YL52" s="282"/>
      <c r="YM52" s="282"/>
      <c r="YN52" s="282"/>
      <c r="YO52" s="282"/>
      <c r="YP52" s="282"/>
      <c r="YQ52" s="282"/>
      <c r="YR52" s="282"/>
      <c r="YS52" s="282"/>
      <c r="YT52" s="282"/>
      <c r="YU52" s="282"/>
      <c r="YV52" s="282"/>
      <c r="YW52" s="282"/>
      <c r="YX52" s="282"/>
      <c r="YY52" s="282"/>
      <c r="YZ52" s="282"/>
      <c r="ZA52" s="282"/>
      <c r="ZB52" s="282"/>
      <c r="ZC52" s="282"/>
      <c r="ZD52" s="282"/>
      <c r="ZE52" s="282"/>
      <c r="ZF52" s="282"/>
      <c r="ZG52" s="282"/>
      <c r="ZH52" s="282"/>
      <c r="ZI52" s="282"/>
      <c r="ZJ52" s="282"/>
      <c r="ZK52" s="282"/>
      <c r="ZL52" s="282"/>
      <c r="ZM52" s="282"/>
      <c r="ZN52" s="282"/>
      <c r="ZO52" s="282"/>
      <c r="ZP52" s="282"/>
      <c r="ZQ52" s="282"/>
      <c r="ZR52" s="282"/>
      <c r="ZS52" s="282"/>
      <c r="ZT52" s="282"/>
      <c r="ZU52" s="282"/>
      <c r="ZV52" s="282"/>
      <c r="ZW52" s="282"/>
      <c r="ZX52" s="282"/>
      <c r="ZY52" s="282"/>
      <c r="ZZ52" s="282"/>
      <c r="AAA52" s="282"/>
      <c r="AAB52" s="282"/>
      <c r="AAC52" s="282"/>
      <c r="AAD52" s="282"/>
      <c r="AAE52" s="282"/>
      <c r="AAF52" s="282"/>
      <c r="AAG52" s="282"/>
      <c r="AAH52" s="282"/>
      <c r="AAI52" s="282"/>
      <c r="AAJ52" s="282"/>
      <c r="AAK52" s="282"/>
      <c r="AAL52" s="282"/>
      <c r="AAM52" s="282"/>
      <c r="AAN52" s="282"/>
      <c r="AAO52" s="282"/>
      <c r="AAP52" s="282"/>
      <c r="AAQ52" s="282"/>
      <c r="AAR52" s="282"/>
      <c r="AAS52" s="282"/>
      <c r="AAT52" s="282"/>
      <c r="AAU52" s="282"/>
      <c r="AAV52" s="282"/>
      <c r="AAW52" s="282"/>
      <c r="AAX52" s="282"/>
      <c r="AAY52" s="282"/>
      <c r="AAZ52" s="282"/>
      <c r="ABA52" s="282"/>
      <c r="ABB52" s="282"/>
      <c r="ABC52" s="282"/>
      <c r="ABD52" s="282"/>
      <c r="ABE52" s="282"/>
      <c r="ABF52" s="282"/>
      <c r="ABG52" s="282"/>
      <c r="ABH52" s="282"/>
      <c r="ABI52" s="282"/>
      <c r="ABJ52" s="282"/>
      <c r="ABK52" s="282"/>
      <c r="ABL52" s="282"/>
      <c r="ABM52" s="282"/>
      <c r="ABN52" s="282"/>
      <c r="ABO52" s="282"/>
      <c r="ABP52" s="282"/>
      <c r="ABQ52" s="282"/>
      <c r="ABR52" s="282"/>
      <c r="ABS52" s="282"/>
      <c r="ABT52" s="282"/>
      <c r="ABU52" s="282"/>
      <c r="ABV52" s="282"/>
      <c r="ABW52" s="282"/>
      <c r="ABX52" s="282"/>
      <c r="ABY52" s="282"/>
      <c r="ABZ52" s="282"/>
      <c r="ACA52" s="282"/>
      <c r="ACB52" s="282"/>
      <c r="ACC52" s="282"/>
      <c r="ACD52" s="282"/>
      <c r="ACE52" s="282"/>
      <c r="ACF52" s="282"/>
      <c r="ACG52" s="282"/>
      <c r="ACH52" s="282"/>
      <c r="ACI52" s="282"/>
      <c r="ACJ52" s="282"/>
      <c r="ACK52" s="282"/>
      <c r="ACL52" s="282"/>
      <c r="ACM52" s="282"/>
      <c r="ACN52" s="282"/>
      <c r="ACO52" s="282"/>
      <c r="ACP52" s="282"/>
      <c r="ACQ52" s="282"/>
      <c r="ACR52" s="282"/>
      <c r="ACS52" s="282"/>
      <c r="ACT52" s="282"/>
      <c r="ACU52" s="282"/>
      <c r="ACV52" s="282"/>
      <c r="ACW52" s="282"/>
      <c r="ACX52" s="282"/>
      <c r="ACY52" s="282"/>
      <c r="ACZ52" s="282"/>
      <c r="ADA52" s="282"/>
      <c r="ADB52" s="282"/>
      <c r="ADC52" s="282"/>
      <c r="ADD52" s="282"/>
      <c r="ADE52" s="282"/>
      <c r="ADF52" s="282"/>
      <c r="ADG52" s="282"/>
      <c r="ADH52" s="282"/>
      <c r="ADI52" s="282"/>
      <c r="ADJ52" s="282"/>
      <c r="ADK52" s="282"/>
      <c r="ADL52" s="282"/>
      <c r="ADM52" s="282"/>
      <c r="ADN52" s="282"/>
      <c r="ADO52" s="282"/>
      <c r="ADP52" s="282"/>
      <c r="ADQ52" s="282"/>
      <c r="ADR52" s="282"/>
      <c r="ADS52" s="282"/>
      <c r="ADT52" s="282"/>
      <c r="ADU52" s="282"/>
      <c r="ADV52" s="282"/>
      <c r="ADW52" s="282"/>
      <c r="ADX52" s="282"/>
      <c r="ADY52" s="282"/>
      <c r="ADZ52" s="282"/>
      <c r="AEA52" s="282"/>
      <c r="AEB52" s="282"/>
      <c r="AEC52" s="282"/>
      <c r="AED52" s="282"/>
      <c r="AEE52" s="282"/>
      <c r="AEF52" s="282"/>
      <c r="AEG52" s="282"/>
      <c r="AEH52" s="282"/>
      <c r="AEI52" s="282"/>
      <c r="AEJ52" s="282"/>
      <c r="AEK52" s="282"/>
      <c r="AEL52" s="282"/>
      <c r="AEM52" s="282"/>
      <c r="AEN52" s="282"/>
      <c r="AEO52" s="282"/>
      <c r="AEP52" s="282"/>
      <c r="AEQ52" s="282"/>
      <c r="AER52" s="282"/>
      <c r="AES52" s="282"/>
      <c r="AET52" s="282"/>
      <c r="AEU52" s="282"/>
      <c r="AEV52" s="282"/>
      <c r="AEW52" s="282"/>
      <c r="AEX52" s="282"/>
      <c r="AEY52" s="282"/>
      <c r="AEZ52" s="282"/>
      <c r="AFA52" s="282"/>
      <c r="AFB52" s="282"/>
      <c r="AFC52" s="282"/>
      <c r="AFD52" s="282"/>
      <c r="AFE52" s="282"/>
      <c r="AFF52" s="282"/>
      <c r="AFG52" s="282"/>
      <c r="AFH52" s="282"/>
      <c r="AFI52" s="282"/>
      <c r="AFJ52" s="282"/>
      <c r="AFK52" s="282"/>
      <c r="AFL52" s="282"/>
      <c r="AFM52" s="282"/>
      <c r="AFN52" s="282"/>
      <c r="AFO52" s="282"/>
      <c r="AFP52" s="282"/>
      <c r="AFQ52" s="282"/>
      <c r="AFR52" s="282"/>
      <c r="AFS52" s="282"/>
      <c r="AFT52" s="282"/>
      <c r="AFU52" s="282"/>
      <c r="AFV52" s="282"/>
      <c r="AFW52" s="282"/>
      <c r="AFX52" s="282"/>
      <c r="AFY52" s="282"/>
      <c r="AFZ52" s="282"/>
      <c r="AGA52" s="282"/>
      <c r="AGB52" s="282"/>
      <c r="AGC52" s="282"/>
      <c r="AGD52" s="282"/>
      <c r="AGE52" s="282"/>
      <c r="AGF52" s="282"/>
      <c r="AGG52" s="282"/>
      <c r="AGH52" s="282"/>
      <c r="AGI52" s="282"/>
      <c r="AGJ52" s="282"/>
      <c r="AGK52" s="282"/>
      <c r="AGL52" s="282"/>
      <c r="AGM52" s="282"/>
      <c r="AGN52" s="282"/>
      <c r="AGO52" s="282"/>
      <c r="AGP52" s="282"/>
      <c r="AGQ52" s="282"/>
      <c r="AGR52" s="282"/>
      <c r="AGS52" s="282"/>
      <c r="AGT52" s="282"/>
      <c r="AGU52" s="282"/>
      <c r="AGV52" s="282"/>
      <c r="AGW52" s="282"/>
      <c r="AGX52" s="282"/>
      <c r="AGY52" s="282"/>
      <c r="AGZ52" s="282"/>
      <c r="AHA52" s="282"/>
      <c r="AHB52" s="282"/>
      <c r="AHC52" s="282"/>
      <c r="AHD52" s="282"/>
      <c r="AHE52" s="282"/>
      <c r="AHF52" s="282"/>
      <c r="AHG52" s="282"/>
      <c r="AHH52" s="282"/>
      <c r="AHI52" s="282"/>
      <c r="AHJ52" s="282"/>
      <c r="AHK52" s="282"/>
      <c r="AHL52" s="282"/>
      <c r="AHM52" s="282"/>
      <c r="AHN52" s="282"/>
      <c r="AHO52" s="282"/>
      <c r="AHP52" s="282"/>
      <c r="AHQ52" s="282"/>
      <c r="AHR52" s="282"/>
      <c r="AHS52" s="282"/>
      <c r="AHT52" s="282"/>
      <c r="AHU52" s="282"/>
      <c r="AHV52" s="282"/>
      <c r="AHW52" s="282"/>
      <c r="AHX52" s="282"/>
      <c r="AHY52" s="282"/>
      <c r="AHZ52" s="282"/>
      <c r="AIA52" s="282"/>
      <c r="AIB52" s="282"/>
      <c r="AIC52" s="282"/>
      <c r="AID52" s="282"/>
      <c r="AIE52" s="282"/>
      <c r="AIF52" s="282"/>
      <c r="AIG52" s="282"/>
      <c r="AIH52" s="282"/>
      <c r="AII52" s="282"/>
      <c r="AIJ52" s="282"/>
      <c r="AIK52" s="282"/>
      <c r="AIL52" s="282"/>
      <c r="AIM52" s="282"/>
      <c r="AIN52" s="282"/>
      <c r="AIO52" s="282"/>
      <c r="AIP52" s="282"/>
      <c r="AIQ52" s="282"/>
      <c r="AIR52" s="282"/>
      <c r="AIS52" s="282"/>
      <c r="AIT52" s="282"/>
      <c r="AIU52" s="282"/>
      <c r="AIV52" s="282"/>
      <c r="AIW52" s="282"/>
      <c r="AIX52" s="282"/>
      <c r="AIY52" s="282"/>
      <c r="AIZ52" s="282"/>
      <c r="AJA52" s="282"/>
      <c r="AJB52" s="282"/>
      <c r="AJC52" s="282"/>
      <c r="AJD52" s="282"/>
      <c r="AJE52" s="282"/>
      <c r="AJF52" s="282"/>
      <c r="AJG52" s="282"/>
      <c r="AJH52" s="282"/>
      <c r="AJI52" s="282"/>
      <c r="AJJ52" s="282"/>
      <c r="AJK52" s="282"/>
      <c r="AJL52" s="282"/>
      <c r="AJM52" s="282"/>
      <c r="AJN52" s="282"/>
      <c r="AJO52" s="282"/>
      <c r="AJP52" s="282"/>
      <c r="AJQ52" s="282"/>
      <c r="AJR52" s="282"/>
      <c r="AJS52" s="282"/>
      <c r="AJT52" s="282"/>
      <c r="AJU52" s="282"/>
      <c r="AJV52" s="282"/>
      <c r="AJW52" s="282"/>
      <c r="AJX52" s="282"/>
      <c r="AJY52" s="282"/>
      <c r="AJZ52" s="282"/>
      <c r="AKA52" s="282"/>
      <c r="AKB52" s="282"/>
      <c r="AKC52" s="282"/>
      <c r="AKD52" s="282"/>
      <c r="AKE52" s="282"/>
      <c r="AKF52" s="282"/>
      <c r="AKG52" s="282"/>
    </row>
    <row r="53" spans="2:969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82"/>
      <c r="Y53" s="82"/>
      <c r="Z53" s="82"/>
      <c r="AA53" s="278"/>
      <c r="AB53" s="278"/>
      <c r="AC53" s="278"/>
      <c r="AD53" s="278"/>
      <c r="AE53" s="278"/>
      <c r="AF53" s="278"/>
      <c r="AG53" s="278"/>
      <c r="AH53" s="278"/>
      <c r="AI53" s="278"/>
      <c r="AJ53" s="278"/>
      <c r="AK53" s="278"/>
      <c r="AL53" s="278"/>
      <c r="AM53" s="82"/>
      <c r="AN53" s="126">
        <f t="shared" si="3"/>
        <v>1</v>
      </c>
      <c r="AO53" s="89">
        <f t="shared" ref="AO53:AO61" si="12">COUNTA(I53:AM53)</f>
        <v>0</v>
      </c>
      <c r="AP53" s="281"/>
    </row>
    <row r="54" spans="2:969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82"/>
      <c r="Y54" s="82"/>
      <c r="Z54" s="82"/>
      <c r="AA54" s="278"/>
      <c r="AB54" s="278"/>
      <c r="AC54" s="278"/>
      <c r="AD54" s="278"/>
      <c r="AE54" s="278"/>
      <c r="AF54" s="278"/>
      <c r="AG54" s="278"/>
      <c r="AH54" s="278"/>
      <c r="AI54" s="278"/>
      <c r="AJ54" s="278"/>
      <c r="AK54" s="278"/>
      <c r="AL54" s="278"/>
      <c r="AM54" s="82"/>
      <c r="AN54" s="126">
        <f t="shared" si="3"/>
        <v>1</v>
      </c>
      <c r="AO54" s="89">
        <f t="shared" si="12"/>
        <v>0</v>
      </c>
      <c r="AP54" s="281"/>
    </row>
    <row r="55" spans="2:969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82"/>
      <c r="Y55" s="82"/>
      <c r="Z55" s="82"/>
      <c r="AA55" s="278"/>
      <c r="AB55" s="278"/>
      <c r="AC55" s="278"/>
      <c r="AD55" s="278"/>
      <c r="AE55" s="278"/>
      <c r="AF55" s="278"/>
      <c r="AG55" s="278"/>
      <c r="AH55" s="278"/>
      <c r="AI55" s="278"/>
      <c r="AJ55" s="278"/>
      <c r="AK55" s="278"/>
      <c r="AL55" s="278"/>
      <c r="AM55" s="82"/>
      <c r="AN55" s="126">
        <f t="shared" si="3"/>
        <v>1</v>
      </c>
      <c r="AO55" s="89">
        <f t="shared" si="12"/>
        <v>0</v>
      </c>
      <c r="AP55" s="281"/>
    </row>
    <row r="56" spans="2:969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82"/>
      <c r="Y56" s="82"/>
      <c r="Z56" s="82"/>
      <c r="AA56" s="278"/>
      <c r="AB56" s="278"/>
      <c r="AC56" s="278"/>
      <c r="AD56" s="278"/>
      <c r="AE56" s="278"/>
      <c r="AF56" s="278"/>
      <c r="AG56" s="278"/>
      <c r="AH56" s="278"/>
      <c r="AI56" s="278"/>
      <c r="AJ56" s="278"/>
      <c r="AK56" s="278"/>
      <c r="AL56" s="278"/>
      <c r="AM56" s="82"/>
      <c r="AN56" s="126">
        <f t="shared" si="3"/>
        <v>1</v>
      </c>
      <c r="AO56" s="89">
        <f t="shared" si="12"/>
        <v>0</v>
      </c>
      <c r="AP56" s="281"/>
    </row>
    <row r="57" spans="2:969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82"/>
      <c r="Y57" s="82"/>
      <c r="Z57" s="82"/>
      <c r="AA57" s="278"/>
      <c r="AB57" s="278"/>
      <c r="AC57" s="278"/>
      <c r="AD57" s="278"/>
      <c r="AE57" s="278"/>
      <c r="AF57" s="278"/>
      <c r="AG57" s="278"/>
      <c r="AH57" s="278"/>
      <c r="AI57" s="278"/>
      <c r="AJ57" s="278"/>
      <c r="AK57" s="278"/>
      <c r="AL57" s="278"/>
      <c r="AM57" s="82"/>
      <c r="AN57" s="126">
        <f t="shared" si="3"/>
        <v>1</v>
      </c>
      <c r="AO57" s="89">
        <f t="shared" si="12"/>
        <v>0</v>
      </c>
      <c r="AP57" s="281"/>
    </row>
    <row r="58" spans="2:969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258"/>
      <c r="U58" s="258"/>
      <c r="V58" s="65"/>
      <c r="W58" s="65"/>
      <c r="X58" s="82"/>
      <c r="Y58" s="82"/>
      <c r="Z58" s="82"/>
      <c r="AA58" s="278"/>
      <c r="AB58" s="278"/>
      <c r="AC58" s="278"/>
      <c r="AD58" s="278"/>
      <c r="AE58" s="278"/>
      <c r="AF58" s="278"/>
      <c r="AG58" s="278"/>
      <c r="AH58" s="278"/>
      <c r="AI58" s="278"/>
      <c r="AJ58" s="278"/>
      <c r="AK58" s="278"/>
      <c r="AL58" s="278"/>
      <c r="AM58" s="82"/>
      <c r="AN58" s="126">
        <f t="shared" si="3"/>
        <v>1</v>
      </c>
      <c r="AO58" s="89">
        <f t="shared" si="12"/>
        <v>0</v>
      </c>
      <c r="AP58" s="281"/>
    </row>
    <row r="59" spans="2:969" s="269" customFormat="1" ht="13.8" thickBot="1" x14ac:dyDescent="0.25">
      <c r="B59" s="315"/>
      <c r="C59" s="345"/>
      <c r="D59" s="363"/>
      <c r="E59" s="370"/>
      <c r="F59" s="287" t="s">
        <v>337</v>
      </c>
      <c r="G59" s="288"/>
      <c r="H59" s="289"/>
      <c r="I59" s="56">
        <f>1-(COUNTIF(I53:I58,"☓"))/6</f>
        <v>1</v>
      </c>
      <c r="J59" s="59">
        <f t="shared" ref="J59:AM59" si="13">1-(COUNTIF(J53:J58,"☓"))/6</f>
        <v>1</v>
      </c>
      <c r="K59" s="59">
        <f t="shared" si="13"/>
        <v>1</v>
      </c>
      <c r="L59" s="59">
        <f t="shared" si="13"/>
        <v>1</v>
      </c>
      <c r="M59" s="59">
        <f t="shared" si="13"/>
        <v>1</v>
      </c>
      <c r="N59" s="59">
        <f t="shared" si="13"/>
        <v>1</v>
      </c>
      <c r="O59" s="59">
        <f t="shared" si="13"/>
        <v>1</v>
      </c>
      <c r="P59" s="59">
        <f t="shared" si="13"/>
        <v>1</v>
      </c>
      <c r="Q59" s="59">
        <f t="shared" si="13"/>
        <v>1</v>
      </c>
      <c r="R59" s="59">
        <f t="shared" si="13"/>
        <v>1</v>
      </c>
      <c r="S59" s="59">
        <f t="shared" si="13"/>
        <v>1</v>
      </c>
      <c r="T59" s="59">
        <f t="shared" si="13"/>
        <v>1</v>
      </c>
      <c r="U59" s="59">
        <f t="shared" si="13"/>
        <v>1</v>
      </c>
      <c r="V59" s="59">
        <f t="shared" si="13"/>
        <v>1</v>
      </c>
      <c r="W59" s="59">
        <f t="shared" si="13"/>
        <v>1</v>
      </c>
      <c r="X59" s="59">
        <f t="shared" si="13"/>
        <v>1</v>
      </c>
      <c r="Y59" s="59">
        <f t="shared" si="13"/>
        <v>1</v>
      </c>
      <c r="Z59" s="59">
        <f t="shared" si="13"/>
        <v>1</v>
      </c>
      <c r="AA59" s="59">
        <f t="shared" si="13"/>
        <v>1</v>
      </c>
      <c r="AB59" s="59">
        <f t="shared" si="13"/>
        <v>1</v>
      </c>
      <c r="AC59" s="59">
        <f t="shared" si="13"/>
        <v>1</v>
      </c>
      <c r="AD59" s="59">
        <f t="shared" si="13"/>
        <v>1</v>
      </c>
      <c r="AE59" s="59">
        <f t="shared" si="13"/>
        <v>1</v>
      </c>
      <c r="AF59" s="59">
        <f t="shared" si="13"/>
        <v>1</v>
      </c>
      <c r="AG59" s="59">
        <f t="shared" si="13"/>
        <v>1</v>
      </c>
      <c r="AH59" s="59">
        <f t="shared" si="13"/>
        <v>1</v>
      </c>
      <c r="AI59" s="59">
        <f t="shared" si="13"/>
        <v>1</v>
      </c>
      <c r="AJ59" s="59">
        <f t="shared" si="13"/>
        <v>1</v>
      </c>
      <c r="AK59" s="59">
        <f t="shared" si="13"/>
        <v>1</v>
      </c>
      <c r="AL59" s="59">
        <f t="shared" si="13"/>
        <v>1</v>
      </c>
      <c r="AM59" s="60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281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  <c r="BQ59" s="282"/>
      <c r="BR59" s="282"/>
      <c r="BS59" s="282"/>
      <c r="BT59" s="282"/>
      <c r="BU59" s="282"/>
      <c r="BV59" s="282"/>
      <c r="BW59" s="282"/>
      <c r="BX59" s="282"/>
      <c r="BY59" s="282"/>
      <c r="BZ59" s="282"/>
      <c r="CA59" s="282"/>
      <c r="CB59" s="282"/>
      <c r="CC59" s="282"/>
      <c r="CD59" s="282"/>
      <c r="CE59" s="282"/>
      <c r="CF59" s="282"/>
      <c r="CG59" s="282"/>
      <c r="CH59" s="282"/>
      <c r="CI59" s="282"/>
      <c r="CJ59" s="282"/>
      <c r="CK59" s="282"/>
      <c r="CL59" s="282"/>
      <c r="CM59" s="282"/>
      <c r="CN59" s="282"/>
      <c r="CO59" s="282"/>
      <c r="CP59" s="282"/>
      <c r="CQ59" s="282"/>
      <c r="CR59" s="282"/>
      <c r="CS59" s="282"/>
      <c r="CT59" s="282"/>
      <c r="CU59" s="282"/>
      <c r="CV59" s="282"/>
      <c r="CW59" s="282"/>
      <c r="CX59" s="282"/>
      <c r="CY59" s="282"/>
      <c r="CZ59" s="282"/>
      <c r="DA59" s="282"/>
      <c r="DB59" s="282"/>
      <c r="DC59" s="282"/>
      <c r="DD59" s="282"/>
      <c r="DE59" s="282"/>
      <c r="DF59" s="282"/>
      <c r="DG59" s="282"/>
      <c r="DH59" s="282"/>
      <c r="DI59" s="282"/>
      <c r="DJ59" s="282"/>
      <c r="DK59" s="282"/>
      <c r="DL59" s="282"/>
      <c r="DM59" s="282"/>
      <c r="DN59" s="282"/>
      <c r="DO59" s="282"/>
      <c r="DP59" s="282"/>
      <c r="DQ59" s="282"/>
      <c r="DR59" s="282"/>
      <c r="DS59" s="282"/>
      <c r="DT59" s="282"/>
      <c r="DU59" s="282"/>
      <c r="DV59" s="282"/>
      <c r="DW59" s="282"/>
      <c r="DX59" s="282"/>
      <c r="DY59" s="282"/>
      <c r="DZ59" s="282"/>
      <c r="EA59" s="282"/>
      <c r="EB59" s="282"/>
      <c r="EC59" s="282"/>
      <c r="ED59" s="282"/>
      <c r="EE59" s="282"/>
      <c r="EF59" s="282"/>
      <c r="EG59" s="282"/>
      <c r="EH59" s="282"/>
      <c r="EI59" s="282"/>
      <c r="EJ59" s="282"/>
      <c r="EK59" s="282"/>
      <c r="EL59" s="282"/>
      <c r="EM59" s="282"/>
      <c r="EN59" s="282"/>
      <c r="EO59" s="282"/>
      <c r="EP59" s="282"/>
      <c r="EQ59" s="282"/>
      <c r="ER59" s="282"/>
      <c r="ES59" s="282"/>
      <c r="ET59" s="282"/>
      <c r="EU59" s="282"/>
      <c r="EV59" s="282"/>
      <c r="EW59" s="282"/>
      <c r="EX59" s="282"/>
      <c r="EY59" s="282"/>
      <c r="EZ59" s="282"/>
      <c r="FA59" s="282"/>
      <c r="FB59" s="282"/>
      <c r="FC59" s="282"/>
      <c r="FD59" s="282"/>
      <c r="FE59" s="282"/>
      <c r="FF59" s="282"/>
      <c r="FG59" s="282"/>
      <c r="FH59" s="282"/>
      <c r="FI59" s="282"/>
      <c r="FJ59" s="282"/>
      <c r="FK59" s="282"/>
      <c r="FL59" s="282"/>
      <c r="FM59" s="282"/>
      <c r="FN59" s="282"/>
      <c r="FO59" s="282"/>
      <c r="FP59" s="282"/>
      <c r="FQ59" s="282"/>
      <c r="FR59" s="282"/>
      <c r="FS59" s="282"/>
      <c r="FT59" s="282"/>
      <c r="FU59" s="282"/>
      <c r="FV59" s="282"/>
      <c r="FW59" s="282"/>
      <c r="FX59" s="282"/>
      <c r="FY59" s="282"/>
      <c r="FZ59" s="282"/>
      <c r="GA59" s="282"/>
      <c r="GB59" s="282"/>
      <c r="GC59" s="282"/>
      <c r="GD59" s="282"/>
      <c r="GE59" s="282"/>
      <c r="GF59" s="282"/>
      <c r="GG59" s="282"/>
      <c r="GH59" s="282"/>
      <c r="GI59" s="282"/>
      <c r="GJ59" s="282"/>
      <c r="GK59" s="282"/>
      <c r="GL59" s="282"/>
      <c r="GM59" s="282"/>
      <c r="GN59" s="282"/>
      <c r="GO59" s="282"/>
      <c r="GP59" s="282"/>
      <c r="GQ59" s="282"/>
      <c r="GR59" s="282"/>
      <c r="GS59" s="282"/>
      <c r="GT59" s="282"/>
      <c r="GU59" s="282"/>
      <c r="GV59" s="282"/>
      <c r="GW59" s="282"/>
      <c r="GX59" s="282"/>
      <c r="GY59" s="282"/>
      <c r="GZ59" s="282"/>
      <c r="HA59" s="282"/>
      <c r="HB59" s="282"/>
      <c r="HC59" s="282"/>
      <c r="HD59" s="282"/>
      <c r="HE59" s="282"/>
      <c r="HF59" s="282"/>
      <c r="HG59" s="282"/>
      <c r="HH59" s="282"/>
      <c r="HI59" s="282"/>
      <c r="HJ59" s="282"/>
      <c r="HK59" s="282"/>
      <c r="HL59" s="282"/>
      <c r="HM59" s="282"/>
      <c r="HN59" s="282"/>
      <c r="HO59" s="282"/>
      <c r="HP59" s="282"/>
      <c r="HQ59" s="282"/>
      <c r="HR59" s="282"/>
      <c r="HS59" s="282"/>
      <c r="HT59" s="282"/>
      <c r="HU59" s="282"/>
      <c r="HV59" s="282"/>
      <c r="HW59" s="282"/>
      <c r="HX59" s="282"/>
      <c r="HY59" s="282"/>
      <c r="HZ59" s="282"/>
      <c r="IA59" s="282"/>
      <c r="IB59" s="282"/>
      <c r="IC59" s="282"/>
      <c r="ID59" s="282"/>
      <c r="IE59" s="282"/>
      <c r="IF59" s="282"/>
      <c r="IG59" s="282"/>
      <c r="IH59" s="282"/>
      <c r="II59" s="282"/>
      <c r="IJ59" s="282"/>
      <c r="IK59" s="282"/>
      <c r="IL59" s="282"/>
      <c r="IM59" s="282"/>
      <c r="IN59" s="282"/>
      <c r="IO59" s="282"/>
      <c r="IP59" s="282"/>
      <c r="IQ59" s="282"/>
      <c r="IR59" s="282"/>
      <c r="IS59" s="282"/>
      <c r="IT59" s="282"/>
      <c r="IU59" s="282"/>
      <c r="IV59" s="282"/>
      <c r="IW59" s="282"/>
      <c r="IX59" s="282"/>
      <c r="IY59" s="282"/>
      <c r="IZ59" s="282"/>
      <c r="JA59" s="282"/>
      <c r="JB59" s="282"/>
      <c r="JC59" s="282"/>
      <c r="JD59" s="282"/>
      <c r="JE59" s="282"/>
      <c r="JF59" s="282"/>
      <c r="JG59" s="282"/>
      <c r="JH59" s="282"/>
      <c r="JI59" s="282"/>
      <c r="JJ59" s="282"/>
      <c r="JK59" s="282"/>
      <c r="JL59" s="282"/>
      <c r="JM59" s="282"/>
      <c r="JN59" s="282"/>
      <c r="JO59" s="282"/>
      <c r="JP59" s="282"/>
      <c r="JQ59" s="282"/>
      <c r="JR59" s="282"/>
      <c r="JS59" s="282"/>
      <c r="JT59" s="282"/>
      <c r="JU59" s="282"/>
      <c r="JV59" s="282"/>
      <c r="JW59" s="282"/>
      <c r="JX59" s="282"/>
      <c r="JY59" s="282"/>
      <c r="JZ59" s="282"/>
      <c r="KA59" s="282"/>
      <c r="KB59" s="282"/>
      <c r="KC59" s="282"/>
      <c r="KD59" s="282"/>
      <c r="KE59" s="282"/>
      <c r="KF59" s="282"/>
      <c r="KG59" s="282"/>
      <c r="KH59" s="282"/>
      <c r="KI59" s="282"/>
      <c r="KJ59" s="282"/>
      <c r="KK59" s="282"/>
      <c r="KL59" s="282"/>
      <c r="KM59" s="282"/>
      <c r="KN59" s="282"/>
      <c r="KO59" s="282"/>
      <c r="KP59" s="282"/>
      <c r="KQ59" s="282"/>
      <c r="KR59" s="282"/>
      <c r="KS59" s="282"/>
      <c r="KT59" s="282"/>
      <c r="KU59" s="282"/>
      <c r="KV59" s="282"/>
      <c r="KW59" s="282"/>
      <c r="KX59" s="282"/>
      <c r="KY59" s="282"/>
      <c r="KZ59" s="282"/>
      <c r="LA59" s="282"/>
      <c r="LB59" s="282"/>
      <c r="LC59" s="282"/>
      <c r="LD59" s="282"/>
      <c r="LE59" s="282"/>
      <c r="LF59" s="282"/>
      <c r="LG59" s="282"/>
      <c r="LH59" s="282"/>
      <c r="LI59" s="282"/>
      <c r="LJ59" s="282"/>
      <c r="LK59" s="282"/>
      <c r="LL59" s="282"/>
      <c r="LM59" s="282"/>
      <c r="LN59" s="282"/>
      <c r="LO59" s="282"/>
      <c r="LP59" s="282"/>
      <c r="LQ59" s="282"/>
      <c r="LR59" s="282"/>
      <c r="LS59" s="282"/>
      <c r="LT59" s="282"/>
      <c r="LU59" s="282"/>
      <c r="LV59" s="282"/>
      <c r="LW59" s="282"/>
      <c r="LX59" s="282"/>
      <c r="LY59" s="282"/>
      <c r="LZ59" s="282"/>
      <c r="MA59" s="282"/>
      <c r="MB59" s="282"/>
      <c r="MC59" s="282"/>
      <c r="MD59" s="282"/>
      <c r="ME59" s="282"/>
      <c r="MF59" s="282"/>
      <c r="MG59" s="282"/>
      <c r="MH59" s="282"/>
      <c r="MI59" s="282"/>
      <c r="MJ59" s="282"/>
      <c r="MK59" s="282"/>
      <c r="ML59" s="282"/>
      <c r="MM59" s="282"/>
      <c r="MN59" s="282"/>
      <c r="MO59" s="282"/>
      <c r="MP59" s="282"/>
      <c r="MQ59" s="282"/>
      <c r="MR59" s="282"/>
      <c r="MS59" s="282"/>
      <c r="MT59" s="282"/>
      <c r="MU59" s="282"/>
      <c r="MV59" s="282"/>
      <c r="MW59" s="282"/>
      <c r="MX59" s="282"/>
      <c r="MY59" s="282"/>
      <c r="MZ59" s="282"/>
      <c r="NA59" s="282"/>
      <c r="NB59" s="282"/>
      <c r="NC59" s="282"/>
      <c r="ND59" s="282"/>
      <c r="NE59" s="282"/>
      <c r="NF59" s="282"/>
      <c r="NG59" s="282"/>
      <c r="NH59" s="282"/>
      <c r="NI59" s="282"/>
      <c r="NJ59" s="282"/>
      <c r="NK59" s="282"/>
      <c r="NL59" s="282"/>
      <c r="NM59" s="282"/>
      <c r="NN59" s="282"/>
      <c r="NO59" s="282"/>
      <c r="NP59" s="282"/>
      <c r="NQ59" s="282"/>
      <c r="NR59" s="282"/>
      <c r="NS59" s="282"/>
      <c r="NT59" s="282"/>
      <c r="NU59" s="282"/>
      <c r="NV59" s="282"/>
      <c r="NW59" s="282"/>
      <c r="NX59" s="282"/>
      <c r="NY59" s="282"/>
      <c r="NZ59" s="282"/>
      <c r="OA59" s="282"/>
      <c r="OB59" s="282"/>
      <c r="OC59" s="282"/>
      <c r="OD59" s="282"/>
      <c r="OE59" s="282"/>
      <c r="OF59" s="282"/>
      <c r="OG59" s="282"/>
      <c r="OH59" s="282"/>
      <c r="OI59" s="282"/>
      <c r="OJ59" s="282"/>
      <c r="OK59" s="282"/>
      <c r="OL59" s="282"/>
      <c r="OM59" s="282"/>
      <c r="ON59" s="282"/>
      <c r="OO59" s="282"/>
      <c r="OP59" s="282"/>
      <c r="OQ59" s="282"/>
      <c r="OR59" s="282"/>
      <c r="OS59" s="282"/>
      <c r="OT59" s="282"/>
      <c r="OU59" s="282"/>
      <c r="OV59" s="282"/>
      <c r="OW59" s="282"/>
      <c r="OX59" s="282"/>
      <c r="OY59" s="282"/>
      <c r="OZ59" s="282"/>
      <c r="PA59" s="282"/>
      <c r="PB59" s="282"/>
      <c r="PC59" s="282"/>
      <c r="PD59" s="282"/>
      <c r="PE59" s="282"/>
      <c r="PF59" s="282"/>
      <c r="PG59" s="282"/>
      <c r="PH59" s="282"/>
      <c r="PI59" s="282"/>
      <c r="PJ59" s="282"/>
      <c r="PK59" s="282"/>
      <c r="PL59" s="282"/>
      <c r="PM59" s="282"/>
      <c r="PN59" s="282"/>
      <c r="PO59" s="282"/>
      <c r="PP59" s="282"/>
      <c r="PQ59" s="282"/>
      <c r="PR59" s="282"/>
      <c r="PS59" s="282"/>
      <c r="PT59" s="282"/>
      <c r="PU59" s="282"/>
      <c r="PV59" s="282"/>
      <c r="PW59" s="282"/>
      <c r="PX59" s="282"/>
      <c r="PY59" s="282"/>
      <c r="PZ59" s="282"/>
      <c r="QA59" s="282"/>
      <c r="QB59" s="282"/>
      <c r="QC59" s="282"/>
      <c r="QD59" s="282"/>
      <c r="QE59" s="282"/>
      <c r="QF59" s="282"/>
      <c r="QG59" s="282"/>
      <c r="QH59" s="282"/>
      <c r="QI59" s="282"/>
      <c r="QJ59" s="282"/>
      <c r="QK59" s="282"/>
      <c r="QL59" s="282"/>
      <c r="QM59" s="282"/>
      <c r="QN59" s="282"/>
      <c r="QO59" s="282"/>
      <c r="QP59" s="282"/>
      <c r="QQ59" s="282"/>
      <c r="QR59" s="282"/>
      <c r="QS59" s="282"/>
      <c r="QT59" s="282"/>
      <c r="QU59" s="282"/>
      <c r="QV59" s="282"/>
      <c r="QW59" s="282"/>
      <c r="QX59" s="282"/>
      <c r="QY59" s="282"/>
      <c r="QZ59" s="282"/>
      <c r="RA59" s="282"/>
      <c r="RB59" s="282"/>
      <c r="RC59" s="282"/>
      <c r="RD59" s="282"/>
      <c r="RE59" s="282"/>
      <c r="RF59" s="282"/>
      <c r="RG59" s="282"/>
      <c r="RH59" s="282"/>
      <c r="RI59" s="282"/>
      <c r="RJ59" s="282"/>
      <c r="RK59" s="282"/>
      <c r="RL59" s="282"/>
      <c r="RM59" s="282"/>
      <c r="RN59" s="282"/>
      <c r="RO59" s="282"/>
      <c r="RP59" s="282"/>
      <c r="RQ59" s="282"/>
      <c r="RR59" s="282"/>
      <c r="RS59" s="282"/>
      <c r="RT59" s="282"/>
      <c r="RU59" s="282"/>
      <c r="RV59" s="282"/>
      <c r="RW59" s="282"/>
      <c r="RX59" s="282"/>
      <c r="RY59" s="282"/>
      <c r="RZ59" s="282"/>
      <c r="SA59" s="282"/>
      <c r="SB59" s="282"/>
      <c r="SC59" s="282"/>
      <c r="SD59" s="282"/>
      <c r="SE59" s="282"/>
      <c r="SF59" s="282"/>
      <c r="SG59" s="282"/>
      <c r="SH59" s="282"/>
      <c r="SI59" s="282"/>
      <c r="SJ59" s="282"/>
      <c r="SK59" s="282"/>
      <c r="SL59" s="282"/>
      <c r="SM59" s="282"/>
      <c r="SN59" s="282"/>
      <c r="SO59" s="282"/>
      <c r="SP59" s="282"/>
      <c r="SQ59" s="282"/>
      <c r="SR59" s="282"/>
      <c r="SS59" s="282"/>
      <c r="ST59" s="282"/>
      <c r="SU59" s="282"/>
      <c r="SV59" s="282"/>
      <c r="SW59" s="282"/>
      <c r="SX59" s="282"/>
      <c r="SY59" s="282"/>
      <c r="SZ59" s="282"/>
      <c r="TA59" s="282"/>
      <c r="TB59" s="282"/>
      <c r="TC59" s="282"/>
      <c r="TD59" s="282"/>
      <c r="TE59" s="282"/>
      <c r="TF59" s="282"/>
      <c r="TG59" s="282"/>
      <c r="TH59" s="282"/>
      <c r="TI59" s="282"/>
      <c r="TJ59" s="282"/>
      <c r="TK59" s="282"/>
      <c r="TL59" s="282"/>
      <c r="TM59" s="282"/>
      <c r="TN59" s="282"/>
      <c r="TO59" s="282"/>
      <c r="TP59" s="282"/>
      <c r="TQ59" s="282"/>
      <c r="TR59" s="282"/>
      <c r="TS59" s="282"/>
      <c r="TT59" s="282"/>
      <c r="TU59" s="282"/>
      <c r="TV59" s="282"/>
      <c r="TW59" s="282"/>
      <c r="TX59" s="282"/>
      <c r="TY59" s="282"/>
      <c r="TZ59" s="282"/>
      <c r="UA59" s="282"/>
      <c r="UB59" s="282"/>
      <c r="UC59" s="282"/>
      <c r="UD59" s="282"/>
      <c r="UE59" s="282"/>
      <c r="UF59" s="282"/>
      <c r="UG59" s="282"/>
      <c r="UH59" s="282"/>
      <c r="UI59" s="282"/>
      <c r="UJ59" s="282"/>
      <c r="UK59" s="282"/>
      <c r="UL59" s="282"/>
      <c r="UM59" s="282"/>
      <c r="UN59" s="282"/>
      <c r="UO59" s="282"/>
      <c r="UP59" s="282"/>
      <c r="UQ59" s="282"/>
      <c r="UR59" s="282"/>
      <c r="US59" s="282"/>
      <c r="UT59" s="282"/>
      <c r="UU59" s="282"/>
      <c r="UV59" s="282"/>
      <c r="UW59" s="282"/>
      <c r="UX59" s="282"/>
      <c r="UY59" s="282"/>
      <c r="UZ59" s="282"/>
      <c r="VA59" s="282"/>
      <c r="VB59" s="282"/>
      <c r="VC59" s="282"/>
      <c r="VD59" s="282"/>
      <c r="VE59" s="282"/>
      <c r="VF59" s="282"/>
      <c r="VG59" s="282"/>
      <c r="VH59" s="282"/>
      <c r="VI59" s="282"/>
      <c r="VJ59" s="282"/>
      <c r="VK59" s="282"/>
      <c r="VL59" s="282"/>
      <c r="VM59" s="282"/>
      <c r="VN59" s="282"/>
      <c r="VO59" s="282"/>
      <c r="VP59" s="282"/>
      <c r="VQ59" s="282"/>
      <c r="VR59" s="282"/>
      <c r="VS59" s="282"/>
      <c r="VT59" s="282"/>
      <c r="VU59" s="282"/>
      <c r="VV59" s="282"/>
      <c r="VW59" s="282"/>
      <c r="VX59" s="282"/>
      <c r="VY59" s="282"/>
      <c r="VZ59" s="282"/>
      <c r="WA59" s="282"/>
      <c r="WB59" s="282"/>
      <c r="WC59" s="282"/>
      <c r="WD59" s="282"/>
      <c r="WE59" s="282"/>
      <c r="WF59" s="282"/>
      <c r="WG59" s="282"/>
      <c r="WH59" s="282"/>
      <c r="WI59" s="282"/>
      <c r="WJ59" s="282"/>
      <c r="WK59" s="282"/>
      <c r="WL59" s="282"/>
      <c r="WM59" s="282"/>
      <c r="WN59" s="282"/>
      <c r="WO59" s="282"/>
      <c r="WP59" s="282"/>
      <c r="WQ59" s="282"/>
      <c r="WR59" s="282"/>
      <c r="WS59" s="282"/>
      <c r="WT59" s="282"/>
      <c r="WU59" s="282"/>
      <c r="WV59" s="282"/>
      <c r="WW59" s="282"/>
      <c r="WX59" s="282"/>
      <c r="WY59" s="282"/>
      <c r="WZ59" s="282"/>
      <c r="XA59" s="282"/>
      <c r="XB59" s="282"/>
      <c r="XC59" s="282"/>
      <c r="XD59" s="282"/>
      <c r="XE59" s="282"/>
      <c r="XF59" s="282"/>
      <c r="XG59" s="282"/>
      <c r="XH59" s="282"/>
      <c r="XI59" s="282"/>
      <c r="XJ59" s="282"/>
      <c r="XK59" s="282"/>
      <c r="XL59" s="282"/>
      <c r="XM59" s="282"/>
      <c r="XN59" s="282"/>
      <c r="XO59" s="282"/>
      <c r="XP59" s="282"/>
      <c r="XQ59" s="282"/>
      <c r="XR59" s="282"/>
      <c r="XS59" s="282"/>
      <c r="XT59" s="282"/>
      <c r="XU59" s="282"/>
      <c r="XV59" s="282"/>
      <c r="XW59" s="282"/>
      <c r="XX59" s="282"/>
      <c r="XY59" s="282"/>
      <c r="XZ59" s="282"/>
      <c r="YA59" s="282"/>
      <c r="YB59" s="282"/>
      <c r="YC59" s="282"/>
      <c r="YD59" s="282"/>
      <c r="YE59" s="282"/>
      <c r="YF59" s="282"/>
      <c r="YG59" s="282"/>
      <c r="YH59" s="282"/>
      <c r="YI59" s="282"/>
      <c r="YJ59" s="282"/>
      <c r="YK59" s="282"/>
      <c r="YL59" s="282"/>
      <c r="YM59" s="282"/>
      <c r="YN59" s="282"/>
      <c r="YO59" s="282"/>
      <c r="YP59" s="282"/>
      <c r="YQ59" s="282"/>
      <c r="YR59" s="282"/>
      <c r="YS59" s="282"/>
      <c r="YT59" s="282"/>
      <c r="YU59" s="282"/>
      <c r="YV59" s="282"/>
      <c r="YW59" s="282"/>
      <c r="YX59" s="282"/>
      <c r="YY59" s="282"/>
      <c r="YZ59" s="282"/>
      <c r="ZA59" s="282"/>
      <c r="ZB59" s="282"/>
      <c r="ZC59" s="282"/>
      <c r="ZD59" s="282"/>
      <c r="ZE59" s="282"/>
      <c r="ZF59" s="282"/>
      <c r="ZG59" s="282"/>
      <c r="ZH59" s="282"/>
      <c r="ZI59" s="282"/>
      <c r="ZJ59" s="282"/>
      <c r="ZK59" s="282"/>
      <c r="ZL59" s="282"/>
      <c r="ZM59" s="282"/>
      <c r="ZN59" s="282"/>
      <c r="ZO59" s="282"/>
      <c r="ZP59" s="282"/>
      <c r="ZQ59" s="282"/>
      <c r="ZR59" s="282"/>
      <c r="ZS59" s="282"/>
      <c r="ZT59" s="282"/>
      <c r="ZU59" s="282"/>
      <c r="ZV59" s="282"/>
      <c r="ZW59" s="282"/>
      <c r="ZX59" s="282"/>
      <c r="ZY59" s="282"/>
      <c r="ZZ59" s="282"/>
      <c r="AAA59" s="282"/>
      <c r="AAB59" s="282"/>
      <c r="AAC59" s="282"/>
      <c r="AAD59" s="282"/>
      <c r="AAE59" s="282"/>
      <c r="AAF59" s="282"/>
      <c r="AAG59" s="282"/>
      <c r="AAH59" s="282"/>
      <c r="AAI59" s="282"/>
      <c r="AAJ59" s="282"/>
      <c r="AAK59" s="282"/>
      <c r="AAL59" s="282"/>
      <c r="AAM59" s="282"/>
      <c r="AAN59" s="282"/>
      <c r="AAO59" s="282"/>
      <c r="AAP59" s="282"/>
      <c r="AAQ59" s="282"/>
      <c r="AAR59" s="282"/>
      <c r="AAS59" s="282"/>
      <c r="AAT59" s="282"/>
      <c r="AAU59" s="282"/>
      <c r="AAV59" s="282"/>
      <c r="AAW59" s="282"/>
      <c r="AAX59" s="282"/>
      <c r="AAY59" s="282"/>
      <c r="AAZ59" s="282"/>
      <c r="ABA59" s="282"/>
      <c r="ABB59" s="282"/>
      <c r="ABC59" s="282"/>
      <c r="ABD59" s="282"/>
      <c r="ABE59" s="282"/>
      <c r="ABF59" s="282"/>
      <c r="ABG59" s="282"/>
      <c r="ABH59" s="282"/>
      <c r="ABI59" s="282"/>
      <c r="ABJ59" s="282"/>
      <c r="ABK59" s="282"/>
      <c r="ABL59" s="282"/>
      <c r="ABM59" s="282"/>
      <c r="ABN59" s="282"/>
      <c r="ABO59" s="282"/>
      <c r="ABP59" s="282"/>
      <c r="ABQ59" s="282"/>
      <c r="ABR59" s="282"/>
      <c r="ABS59" s="282"/>
      <c r="ABT59" s="282"/>
      <c r="ABU59" s="282"/>
      <c r="ABV59" s="282"/>
      <c r="ABW59" s="282"/>
      <c r="ABX59" s="282"/>
      <c r="ABY59" s="282"/>
      <c r="ABZ59" s="282"/>
      <c r="ACA59" s="282"/>
      <c r="ACB59" s="282"/>
      <c r="ACC59" s="282"/>
      <c r="ACD59" s="282"/>
      <c r="ACE59" s="282"/>
      <c r="ACF59" s="282"/>
      <c r="ACG59" s="282"/>
      <c r="ACH59" s="282"/>
      <c r="ACI59" s="282"/>
      <c r="ACJ59" s="282"/>
      <c r="ACK59" s="282"/>
      <c r="ACL59" s="282"/>
      <c r="ACM59" s="282"/>
      <c r="ACN59" s="282"/>
      <c r="ACO59" s="282"/>
      <c r="ACP59" s="282"/>
      <c r="ACQ59" s="282"/>
      <c r="ACR59" s="282"/>
      <c r="ACS59" s="282"/>
      <c r="ACT59" s="282"/>
      <c r="ACU59" s="282"/>
      <c r="ACV59" s="282"/>
      <c r="ACW59" s="282"/>
      <c r="ACX59" s="282"/>
      <c r="ACY59" s="282"/>
      <c r="ACZ59" s="282"/>
      <c r="ADA59" s="282"/>
      <c r="ADB59" s="282"/>
      <c r="ADC59" s="282"/>
      <c r="ADD59" s="282"/>
      <c r="ADE59" s="282"/>
      <c r="ADF59" s="282"/>
      <c r="ADG59" s="282"/>
      <c r="ADH59" s="282"/>
      <c r="ADI59" s="282"/>
      <c r="ADJ59" s="282"/>
      <c r="ADK59" s="282"/>
      <c r="ADL59" s="282"/>
      <c r="ADM59" s="282"/>
      <c r="ADN59" s="282"/>
      <c r="ADO59" s="282"/>
      <c r="ADP59" s="282"/>
      <c r="ADQ59" s="282"/>
      <c r="ADR59" s="282"/>
      <c r="ADS59" s="282"/>
      <c r="ADT59" s="282"/>
      <c r="ADU59" s="282"/>
      <c r="ADV59" s="282"/>
      <c r="ADW59" s="282"/>
      <c r="ADX59" s="282"/>
      <c r="ADY59" s="282"/>
      <c r="ADZ59" s="282"/>
      <c r="AEA59" s="282"/>
      <c r="AEB59" s="282"/>
      <c r="AEC59" s="282"/>
      <c r="AED59" s="282"/>
      <c r="AEE59" s="282"/>
      <c r="AEF59" s="282"/>
      <c r="AEG59" s="282"/>
      <c r="AEH59" s="282"/>
      <c r="AEI59" s="282"/>
      <c r="AEJ59" s="282"/>
      <c r="AEK59" s="282"/>
      <c r="AEL59" s="282"/>
      <c r="AEM59" s="282"/>
      <c r="AEN59" s="282"/>
      <c r="AEO59" s="282"/>
      <c r="AEP59" s="282"/>
      <c r="AEQ59" s="282"/>
      <c r="AER59" s="282"/>
      <c r="AES59" s="282"/>
      <c r="AET59" s="282"/>
      <c r="AEU59" s="282"/>
      <c r="AEV59" s="282"/>
      <c r="AEW59" s="282"/>
      <c r="AEX59" s="282"/>
      <c r="AEY59" s="282"/>
      <c r="AEZ59" s="282"/>
      <c r="AFA59" s="282"/>
      <c r="AFB59" s="282"/>
      <c r="AFC59" s="282"/>
      <c r="AFD59" s="282"/>
      <c r="AFE59" s="282"/>
      <c r="AFF59" s="282"/>
      <c r="AFG59" s="282"/>
      <c r="AFH59" s="282"/>
      <c r="AFI59" s="282"/>
      <c r="AFJ59" s="282"/>
      <c r="AFK59" s="282"/>
      <c r="AFL59" s="282"/>
      <c r="AFM59" s="282"/>
      <c r="AFN59" s="282"/>
      <c r="AFO59" s="282"/>
      <c r="AFP59" s="282"/>
      <c r="AFQ59" s="282"/>
      <c r="AFR59" s="282"/>
      <c r="AFS59" s="282"/>
      <c r="AFT59" s="282"/>
      <c r="AFU59" s="282"/>
      <c r="AFV59" s="282"/>
      <c r="AFW59" s="282"/>
      <c r="AFX59" s="282"/>
      <c r="AFY59" s="282"/>
      <c r="AFZ59" s="282"/>
      <c r="AGA59" s="282"/>
      <c r="AGB59" s="282"/>
      <c r="AGC59" s="282"/>
      <c r="AGD59" s="282"/>
      <c r="AGE59" s="282"/>
      <c r="AGF59" s="282"/>
      <c r="AGG59" s="282"/>
      <c r="AGH59" s="282"/>
      <c r="AGI59" s="282"/>
      <c r="AGJ59" s="282"/>
      <c r="AGK59" s="282"/>
      <c r="AGL59" s="282"/>
      <c r="AGM59" s="282"/>
      <c r="AGN59" s="282"/>
      <c r="AGO59" s="282"/>
      <c r="AGP59" s="282"/>
      <c r="AGQ59" s="282"/>
      <c r="AGR59" s="282"/>
      <c r="AGS59" s="282"/>
      <c r="AGT59" s="282"/>
      <c r="AGU59" s="282"/>
      <c r="AGV59" s="282"/>
      <c r="AGW59" s="282"/>
      <c r="AGX59" s="282"/>
      <c r="AGY59" s="282"/>
      <c r="AGZ59" s="282"/>
      <c r="AHA59" s="282"/>
      <c r="AHB59" s="282"/>
      <c r="AHC59" s="282"/>
      <c r="AHD59" s="282"/>
      <c r="AHE59" s="282"/>
      <c r="AHF59" s="282"/>
      <c r="AHG59" s="282"/>
      <c r="AHH59" s="282"/>
      <c r="AHI59" s="282"/>
      <c r="AHJ59" s="282"/>
      <c r="AHK59" s="282"/>
      <c r="AHL59" s="282"/>
      <c r="AHM59" s="282"/>
      <c r="AHN59" s="282"/>
      <c r="AHO59" s="282"/>
      <c r="AHP59" s="282"/>
      <c r="AHQ59" s="282"/>
      <c r="AHR59" s="282"/>
      <c r="AHS59" s="282"/>
      <c r="AHT59" s="282"/>
      <c r="AHU59" s="282"/>
      <c r="AHV59" s="282"/>
      <c r="AHW59" s="282"/>
      <c r="AHX59" s="282"/>
      <c r="AHY59" s="282"/>
      <c r="AHZ59" s="282"/>
      <c r="AIA59" s="282"/>
      <c r="AIB59" s="282"/>
      <c r="AIC59" s="282"/>
      <c r="AID59" s="282"/>
      <c r="AIE59" s="282"/>
      <c r="AIF59" s="282"/>
      <c r="AIG59" s="282"/>
      <c r="AIH59" s="282"/>
      <c r="AII59" s="282"/>
      <c r="AIJ59" s="282"/>
      <c r="AIK59" s="282"/>
      <c r="AIL59" s="282"/>
      <c r="AIM59" s="282"/>
      <c r="AIN59" s="282"/>
      <c r="AIO59" s="282"/>
      <c r="AIP59" s="282"/>
      <c r="AIQ59" s="282"/>
      <c r="AIR59" s="282"/>
      <c r="AIS59" s="282"/>
      <c r="AIT59" s="282"/>
      <c r="AIU59" s="282"/>
      <c r="AIV59" s="282"/>
      <c r="AIW59" s="282"/>
      <c r="AIX59" s="282"/>
      <c r="AIY59" s="282"/>
      <c r="AIZ59" s="282"/>
      <c r="AJA59" s="282"/>
      <c r="AJB59" s="282"/>
      <c r="AJC59" s="282"/>
      <c r="AJD59" s="282"/>
      <c r="AJE59" s="282"/>
      <c r="AJF59" s="282"/>
      <c r="AJG59" s="282"/>
      <c r="AJH59" s="282"/>
      <c r="AJI59" s="282"/>
      <c r="AJJ59" s="282"/>
      <c r="AJK59" s="282"/>
      <c r="AJL59" s="282"/>
      <c r="AJM59" s="282"/>
      <c r="AJN59" s="282"/>
      <c r="AJO59" s="282"/>
      <c r="AJP59" s="282"/>
      <c r="AJQ59" s="282"/>
      <c r="AJR59" s="282"/>
      <c r="AJS59" s="282"/>
      <c r="AJT59" s="282"/>
      <c r="AJU59" s="282"/>
      <c r="AJV59" s="282"/>
      <c r="AJW59" s="282"/>
      <c r="AJX59" s="282"/>
      <c r="AJY59" s="282"/>
      <c r="AJZ59" s="282"/>
      <c r="AKA59" s="282"/>
      <c r="AKB59" s="282"/>
      <c r="AKC59" s="282"/>
      <c r="AKD59" s="282"/>
      <c r="AKE59" s="282"/>
      <c r="AKF59" s="282"/>
      <c r="AKG59" s="282"/>
    </row>
    <row r="60" spans="2:969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55"/>
      <c r="Y60" s="55"/>
      <c r="Z60" s="55"/>
      <c r="AA60" s="312"/>
      <c r="AB60" s="312"/>
      <c r="AC60" s="312"/>
      <c r="AD60" s="312"/>
      <c r="AE60" s="312"/>
      <c r="AF60" s="312"/>
      <c r="AG60" s="312"/>
      <c r="AH60" s="312"/>
      <c r="AI60" s="312"/>
      <c r="AJ60" s="312"/>
      <c r="AK60" s="312"/>
      <c r="AL60" s="312"/>
      <c r="AM60" s="55"/>
      <c r="AN60" s="126">
        <f t="shared" si="3"/>
        <v>1</v>
      </c>
      <c r="AO60" s="89">
        <f t="shared" si="12"/>
        <v>0</v>
      </c>
      <c r="AP60" s="281"/>
    </row>
    <row r="61" spans="2:969" ht="13.8" thickBot="1" x14ac:dyDescent="0.25">
      <c r="B61" s="13">
        <v>51</v>
      </c>
      <c r="C61" s="345"/>
      <c r="D61" s="362"/>
      <c r="E61" s="368"/>
      <c r="F61" s="14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82"/>
      <c r="AA61" s="278"/>
      <c r="AB61" s="278"/>
      <c r="AC61" s="278"/>
      <c r="AD61" s="278"/>
      <c r="AE61" s="278"/>
      <c r="AF61" s="278"/>
      <c r="AG61" s="278"/>
      <c r="AH61" s="278"/>
      <c r="AI61" s="278"/>
      <c r="AJ61" s="278"/>
      <c r="AK61" s="278"/>
      <c r="AL61" s="278"/>
      <c r="AM61" s="82"/>
      <c r="AN61" s="126">
        <f t="shared" si="3"/>
        <v>1</v>
      </c>
      <c r="AO61" s="89">
        <f t="shared" si="12"/>
        <v>0</v>
      </c>
      <c r="AP61" s="281"/>
    </row>
    <row r="62" spans="2:969" s="269" customFormat="1" ht="14.4" customHeight="1" thickBot="1" x14ac:dyDescent="0.25">
      <c r="B62" s="315"/>
      <c r="C62" s="346"/>
      <c r="D62" s="363"/>
      <c r="E62" s="370"/>
      <c r="F62" s="287" t="s">
        <v>337</v>
      </c>
      <c r="G62" s="288"/>
      <c r="H62" s="289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281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  <c r="BQ62" s="282"/>
      <c r="BR62" s="282"/>
      <c r="BS62" s="282"/>
      <c r="BT62" s="282"/>
      <c r="BU62" s="282"/>
      <c r="BV62" s="282"/>
      <c r="BW62" s="282"/>
      <c r="BX62" s="282"/>
      <c r="BY62" s="282"/>
      <c r="BZ62" s="282"/>
      <c r="CA62" s="282"/>
      <c r="CB62" s="282"/>
      <c r="CC62" s="282"/>
      <c r="CD62" s="282"/>
      <c r="CE62" s="282"/>
      <c r="CF62" s="282"/>
      <c r="CG62" s="282"/>
      <c r="CH62" s="282"/>
      <c r="CI62" s="282"/>
      <c r="CJ62" s="282"/>
      <c r="CK62" s="282"/>
      <c r="CL62" s="282"/>
      <c r="CM62" s="282"/>
      <c r="CN62" s="282"/>
      <c r="CO62" s="282"/>
      <c r="CP62" s="282"/>
      <c r="CQ62" s="282"/>
      <c r="CR62" s="282"/>
      <c r="CS62" s="282"/>
      <c r="CT62" s="282"/>
      <c r="CU62" s="282"/>
      <c r="CV62" s="282"/>
      <c r="CW62" s="282"/>
      <c r="CX62" s="282"/>
      <c r="CY62" s="282"/>
      <c r="CZ62" s="282"/>
      <c r="DA62" s="282"/>
      <c r="DB62" s="282"/>
      <c r="DC62" s="282"/>
      <c r="DD62" s="282"/>
      <c r="DE62" s="282"/>
      <c r="DF62" s="282"/>
      <c r="DG62" s="282"/>
      <c r="DH62" s="282"/>
      <c r="DI62" s="282"/>
      <c r="DJ62" s="282"/>
      <c r="DK62" s="282"/>
      <c r="DL62" s="282"/>
      <c r="DM62" s="282"/>
      <c r="DN62" s="282"/>
      <c r="DO62" s="282"/>
      <c r="DP62" s="282"/>
      <c r="DQ62" s="282"/>
      <c r="DR62" s="282"/>
      <c r="DS62" s="282"/>
      <c r="DT62" s="282"/>
      <c r="DU62" s="282"/>
      <c r="DV62" s="282"/>
      <c r="DW62" s="282"/>
      <c r="DX62" s="282"/>
      <c r="DY62" s="282"/>
      <c r="DZ62" s="282"/>
      <c r="EA62" s="282"/>
      <c r="EB62" s="282"/>
      <c r="EC62" s="282"/>
      <c r="ED62" s="282"/>
      <c r="EE62" s="282"/>
      <c r="EF62" s="282"/>
      <c r="EG62" s="282"/>
      <c r="EH62" s="282"/>
      <c r="EI62" s="282"/>
      <c r="EJ62" s="282"/>
      <c r="EK62" s="282"/>
      <c r="EL62" s="282"/>
      <c r="EM62" s="282"/>
      <c r="EN62" s="282"/>
      <c r="EO62" s="282"/>
      <c r="EP62" s="282"/>
      <c r="EQ62" s="282"/>
      <c r="ER62" s="282"/>
      <c r="ES62" s="282"/>
      <c r="ET62" s="282"/>
      <c r="EU62" s="282"/>
      <c r="EV62" s="282"/>
      <c r="EW62" s="282"/>
      <c r="EX62" s="282"/>
      <c r="EY62" s="282"/>
      <c r="EZ62" s="282"/>
      <c r="FA62" s="282"/>
      <c r="FB62" s="282"/>
      <c r="FC62" s="282"/>
      <c r="FD62" s="282"/>
      <c r="FE62" s="282"/>
      <c r="FF62" s="282"/>
      <c r="FG62" s="282"/>
      <c r="FH62" s="282"/>
      <c r="FI62" s="282"/>
      <c r="FJ62" s="282"/>
      <c r="FK62" s="282"/>
      <c r="FL62" s="282"/>
      <c r="FM62" s="282"/>
      <c r="FN62" s="282"/>
      <c r="FO62" s="282"/>
      <c r="FP62" s="282"/>
      <c r="FQ62" s="282"/>
      <c r="FR62" s="282"/>
      <c r="FS62" s="282"/>
      <c r="FT62" s="282"/>
      <c r="FU62" s="282"/>
      <c r="FV62" s="282"/>
      <c r="FW62" s="282"/>
      <c r="FX62" s="282"/>
      <c r="FY62" s="282"/>
      <c r="FZ62" s="282"/>
      <c r="GA62" s="282"/>
      <c r="GB62" s="282"/>
      <c r="GC62" s="282"/>
      <c r="GD62" s="282"/>
      <c r="GE62" s="282"/>
      <c r="GF62" s="282"/>
      <c r="GG62" s="282"/>
      <c r="GH62" s="282"/>
      <c r="GI62" s="282"/>
      <c r="GJ62" s="282"/>
      <c r="GK62" s="282"/>
      <c r="GL62" s="282"/>
      <c r="GM62" s="282"/>
      <c r="GN62" s="282"/>
      <c r="GO62" s="282"/>
      <c r="GP62" s="282"/>
      <c r="GQ62" s="282"/>
      <c r="GR62" s="282"/>
      <c r="GS62" s="282"/>
      <c r="GT62" s="282"/>
      <c r="GU62" s="282"/>
      <c r="GV62" s="282"/>
      <c r="GW62" s="282"/>
      <c r="GX62" s="282"/>
      <c r="GY62" s="282"/>
      <c r="GZ62" s="282"/>
      <c r="HA62" s="282"/>
      <c r="HB62" s="282"/>
      <c r="HC62" s="282"/>
      <c r="HD62" s="282"/>
      <c r="HE62" s="282"/>
      <c r="HF62" s="282"/>
      <c r="HG62" s="282"/>
      <c r="HH62" s="282"/>
      <c r="HI62" s="282"/>
      <c r="HJ62" s="282"/>
      <c r="HK62" s="282"/>
      <c r="HL62" s="282"/>
      <c r="HM62" s="282"/>
      <c r="HN62" s="282"/>
      <c r="HO62" s="282"/>
      <c r="HP62" s="282"/>
      <c r="HQ62" s="282"/>
      <c r="HR62" s="282"/>
      <c r="HS62" s="282"/>
      <c r="HT62" s="282"/>
      <c r="HU62" s="282"/>
      <c r="HV62" s="282"/>
      <c r="HW62" s="282"/>
      <c r="HX62" s="282"/>
      <c r="HY62" s="282"/>
      <c r="HZ62" s="282"/>
      <c r="IA62" s="282"/>
      <c r="IB62" s="282"/>
      <c r="IC62" s="282"/>
      <c r="ID62" s="282"/>
      <c r="IE62" s="282"/>
      <c r="IF62" s="282"/>
      <c r="IG62" s="282"/>
      <c r="IH62" s="282"/>
      <c r="II62" s="282"/>
      <c r="IJ62" s="282"/>
      <c r="IK62" s="282"/>
      <c r="IL62" s="282"/>
      <c r="IM62" s="282"/>
      <c r="IN62" s="282"/>
      <c r="IO62" s="282"/>
      <c r="IP62" s="282"/>
      <c r="IQ62" s="282"/>
      <c r="IR62" s="282"/>
      <c r="IS62" s="282"/>
      <c r="IT62" s="282"/>
      <c r="IU62" s="282"/>
      <c r="IV62" s="282"/>
      <c r="IW62" s="282"/>
      <c r="IX62" s="282"/>
      <c r="IY62" s="282"/>
      <c r="IZ62" s="282"/>
      <c r="JA62" s="282"/>
      <c r="JB62" s="282"/>
      <c r="JC62" s="282"/>
      <c r="JD62" s="282"/>
      <c r="JE62" s="282"/>
      <c r="JF62" s="282"/>
      <c r="JG62" s="282"/>
      <c r="JH62" s="282"/>
      <c r="JI62" s="282"/>
      <c r="JJ62" s="282"/>
      <c r="JK62" s="282"/>
      <c r="JL62" s="282"/>
      <c r="JM62" s="282"/>
      <c r="JN62" s="282"/>
      <c r="JO62" s="282"/>
      <c r="JP62" s="282"/>
      <c r="JQ62" s="282"/>
      <c r="JR62" s="282"/>
      <c r="JS62" s="282"/>
      <c r="JT62" s="282"/>
      <c r="JU62" s="282"/>
      <c r="JV62" s="282"/>
      <c r="JW62" s="282"/>
      <c r="JX62" s="282"/>
      <c r="JY62" s="282"/>
      <c r="JZ62" s="282"/>
      <c r="KA62" s="282"/>
      <c r="KB62" s="282"/>
      <c r="KC62" s="282"/>
      <c r="KD62" s="282"/>
      <c r="KE62" s="282"/>
      <c r="KF62" s="282"/>
      <c r="KG62" s="282"/>
      <c r="KH62" s="282"/>
      <c r="KI62" s="282"/>
      <c r="KJ62" s="282"/>
      <c r="KK62" s="282"/>
      <c r="KL62" s="282"/>
      <c r="KM62" s="282"/>
      <c r="KN62" s="282"/>
      <c r="KO62" s="282"/>
      <c r="KP62" s="282"/>
      <c r="KQ62" s="282"/>
      <c r="KR62" s="282"/>
      <c r="KS62" s="282"/>
      <c r="KT62" s="282"/>
      <c r="KU62" s="282"/>
      <c r="KV62" s="282"/>
      <c r="KW62" s="282"/>
      <c r="KX62" s="282"/>
      <c r="KY62" s="282"/>
      <c r="KZ62" s="282"/>
      <c r="LA62" s="282"/>
      <c r="LB62" s="282"/>
      <c r="LC62" s="282"/>
      <c r="LD62" s="282"/>
      <c r="LE62" s="282"/>
      <c r="LF62" s="282"/>
      <c r="LG62" s="282"/>
      <c r="LH62" s="282"/>
      <c r="LI62" s="282"/>
      <c r="LJ62" s="282"/>
      <c r="LK62" s="282"/>
      <c r="LL62" s="282"/>
      <c r="LM62" s="282"/>
      <c r="LN62" s="282"/>
      <c r="LO62" s="282"/>
      <c r="LP62" s="282"/>
      <c r="LQ62" s="282"/>
      <c r="LR62" s="282"/>
      <c r="LS62" s="282"/>
      <c r="LT62" s="282"/>
      <c r="LU62" s="282"/>
      <c r="LV62" s="282"/>
      <c r="LW62" s="282"/>
      <c r="LX62" s="282"/>
      <c r="LY62" s="282"/>
      <c r="LZ62" s="282"/>
      <c r="MA62" s="282"/>
      <c r="MB62" s="282"/>
      <c r="MC62" s="282"/>
      <c r="MD62" s="282"/>
      <c r="ME62" s="282"/>
      <c r="MF62" s="282"/>
      <c r="MG62" s="282"/>
      <c r="MH62" s="282"/>
      <c r="MI62" s="282"/>
      <c r="MJ62" s="282"/>
      <c r="MK62" s="282"/>
      <c r="ML62" s="282"/>
      <c r="MM62" s="282"/>
      <c r="MN62" s="282"/>
      <c r="MO62" s="282"/>
      <c r="MP62" s="282"/>
      <c r="MQ62" s="282"/>
      <c r="MR62" s="282"/>
      <c r="MS62" s="282"/>
      <c r="MT62" s="282"/>
      <c r="MU62" s="282"/>
      <c r="MV62" s="282"/>
      <c r="MW62" s="282"/>
      <c r="MX62" s="282"/>
      <c r="MY62" s="282"/>
      <c r="MZ62" s="282"/>
      <c r="NA62" s="282"/>
      <c r="NB62" s="282"/>
      <c r="NC62" s="282"/>
      <c r="ND62" s="282"/>
      <c r="NE62" s="282"/>
      <c r="NF62" s="282"/>
      <c r="NG62" s="282"/>
      <c r="NH62" s="282"/>
      <c r="NI62" s="282"/>
      <c r="NJ62" s="282"/>
      <c r="NK62" s="282"/>
      <c r="NL62" s="282"/>
      <c r="NM62" s="282"/>
      <c r="NN62" s="282"/>
      <c r="NO62" s="282"/>
      <c r="NP62" s="282"/>
      <c r="NQ62" s="282"/>
      <c r="NR62" s="282"/>
      <c r="NS62" s="282"/>
      <c r="NT62" s="282"/>
      <c r="NU62" s="282"/>
      <c r="NV62" s="282"/>
      <c r="NW62" s="282"/>
      <c r="NX62" s="282"/>
      <c r="NY62" s="282"/>
      <c r="NZ62" s="282"/>
      <c r="OA62" s="282"/>
      <c r="OB62" s="282"/>
      <c r="OC62" s="282"/>
      <c r="OD62" s="282"/>
      <c r="OE62" s="282"/>
      <c r="OF62" s="282"/>
      <c r="OG62" s="282"/>
      <c r="OH62" s="282"/>
      <c r="OI62" s="282"/>
      <c r="OJ62" s="282"/>
      <c r="OK62" s="282"/>
      <c r="OL62" s="282"/>
      <c r="OM62" s="282"/>
      <c r="ON62" s="282"/>
      <c r="OO62" s="282"/>
      <c r="OP62" s="282"/>
      <c r="OQ62" s="282"/>
      <c r="OR62" s="282"/>
      <c r="OS62" s="282"/>
      <c r="OT62" s="282"/>
      <c r="OU62" s="282"/>
      <c r="OV62" s="282"/>
      <c r="OW62" s="282"/>
      <c r="OX62" s="282"/>
      <c r="OY62" s="282"/>
      <c r="OZ62" s="282"/>
      <c r="PA62" s="282"/>
      <c r="PB62" s="282"/>
      <c r="PC62" s="282"/>
      <c r="PD62" s="282"/>
      <c r="PE62" s="282"/>
      <c r="PF62" s="282"/>
      <c r="PG62" s="282"/>
      <c r="PH62" s="282"/>
      <c r="PI62" s="282"/>
      <c r="PJ62" s="282"/>
      <c r="PK62" s="282"/>
      <c r="PL62" s="282"/>
      <c r="PM62" s="282"/>
      <c r="PN62" s="282"/>
      <c r="PO62" s="282"/>
      <c r="PP62" s="282"/>
      <c r="PQ62" s="282"/>
      <c r="PR62" s="282"/>
      <c r="PS62" s="282"/>
      <c r="PT62" s="282"/>
      <c r="PU62" s="282"/>
      <c r="PV62" s="282"/>
      <c r="PW62" s="282"/>
      <c r="PX62" s="282"/>
      <c r="PY62" s="282"/>
      <c r="PZ62" s="282"/>
      <c r="QA62" s="282"/>
      <c r="QB62" s="282"/>
      <c r="QC62" s="282"/>
      <c r="QD62" s="282"/>
      <c r="QE62" s="282"/>
      <c r="QF62" s="282"/>
      <c r="QG62" s="282"/>
      <c r="QH62" s="282"/>
      <c r="QI62" s="282"/>
      <c r="QJ62" s="282"/>
      <c r="QK62" s="282"/>
      <c r="QL62" s="282"/>
      <c r="QM62" s="282"/>
      <c r="QN62" s="282"/>
      <c r="QO62" s="282"/>
      <c r="QP62" s="282"/>
      <c r="QQ62" s="282"/>
      <c r="QR62" s="282"/>
      <c r="QS62" s="282"/>
      <c r="QT62" s="282"/>
      <c r="QU62" s="282"/>
      <c r="QV62" s="282"/>
      <c r="QW62" s="282"/>
      <c r="QX62" s="282"/>
      <c r="QY62" s="282"/>
      <c r="QZ62" s="282"/>
      <c r="RA62" s="282"/>
      <c r="RB62" s="282"/>
      <c r="RC62" s="282"/>
      <c r="RD62" s="282"/>
      <c r="RE62" s="282"/>
      <c r="RF62" s="282"/>
      <c r="RG62" s="282"/>
      <c r="RH62" s="282"/>
      <c r="RI62" s="282"/>
      <c r="RJ62" s="282"/>
      <c r="RK62" s="282"/>
      <c r="RL62" s="282"/>
      <c r="RM62" s="282"/>
      <c r="RN62" s="282"/>
      <c r="RO62" s="282"/>
      <c r="RP62" s="282"/>
      <c r="RQ62" s="282"/>
      <c r="RR62" s="282"/>
      <c r="RS62" s="282"/>
      <c r="RT62" s="282"/>
      <c r="RU62" s="282"/>
      <c r="RV62" s="282"/>
      <c r="RW62" s="282"/>
      <c r="RX62" s="282"/>
      <c r="RY62" s="282"/>
      <c r="RZ62" s="282"/>
      <c r="SA62" s="282"/>
      <c r="SB62" s="282"/>
      <c r="SC62" s="282"/>
      <c r="SD62" s="282"/>
      <c r="SE62" s="282"/>
      <c r="SF62" s="282"/>
      <c r="SG62" s="282"/>
      <c r="SH62" s="282"/>
      <c r="SI62" s="282"/>
      <c r="SJ62" s="282"/>
      <c r="SK62" s="282"/>
      <c r="SL62" s="282"/>
      <c r="SM62" s="282"/>
      <c r="SN62" s="282"/>
      <c r="SO62" s="282"/>
      <c r="SP62" s="282"/>
      <c r="SQ62" s="282"/>
      <c r="SR62" s="282"/>
      <c r="SS62" s="282"/>
      <c r="ST62" s="282"/>
      <c r="SU62" s="282"/>
      <c r="SV62" s="282"/>
      <c r="SW62" s="282"/>
      <c r="SX62" s="282"/>
      <c r="SY62" s="282"/>
      <c r="SZ62" s="282"/>
      <c r="TA62" s="282"/>
      <c r="TB62" s="282"/>
      <c r="TC62" s="282"/>
      <c r="TD62" s="282"/>
      <c r="TE62" s="282"/>
      <c r="TF62" s="282"/>
      <c r="TG62" s="282"/>
      <c r="TH62" s="282"/>
      <c r="TI62" s="282"/>
      <c r="TJ62" s="282"/>
      <c r="TK62" s="282"/>
      <c r="TL62" s="282"/>
      <c r="TM62" s="282"/>
      <c r="TN62" s="282"/>
      <c r="TO62" s="282"/>
      <c r="TP62" s="282"/>
      <c r="TQ62" s="282"/>
      <c r="TR62" s="282"/>
      <c r="TS62" s="282"/>
      <c r="TT62" s="282"/>
      <c r="TU62" s="282"/>
      <c r="TV62" s="282"/>
      <c r="TW62" s="282"/>
      <c r="TX62" s="282"/>
      <c r="TY62" s="282"/>
      <c r="TZ62" s="282"/>
      <c r="UA62" s="282"/>
      <c r="UB62" s="282"/>
      <c r="UC62" s="282"/>
      <c r="UD62" s="282"/>
      <c r="UE62" s="282"/>
      <c r="UF62" s="282"/>
      <c r="UG62" s="282"/>
      <c r="UH62" s="282"/>
      <c r="UI62" s="282"/>
      <c r="UJ62" s="282"/>
      <c r="UK62" s="282"/>
      <c r="UL62" s="282"/>
      <c r="UM62" s="282"/>
      <c r="UN62" s="282"/>
      <c r="UO62" s="282"/>
      <c r="UP62" s="282"/>
      <c r="UQ62" s="282"/>
      <c r="UR62" s="282"/>
      <c r="US62" s="282"/>
      <c r="UT62" s="282"/>
      <c r="UU62" s="282"/>
      <c r="UV62" s="282"/>
      <c r="UW62" s="282"/>
      <c r="UX62" s="282"/>
      <c r="UY62" s="282"/>
      <c r="UZ62" s="282"/>
      <c r="VA62" s="282"/>
      <c r="VB62" s="282"/>
      <c r="VC62" s="282"/>
      <c r="VD62" s="282"/>
      <c r="VE62" s="282"/>
      <c r="VF62" s="282"/>
      <c r="VG62" s="282"/>
      <c r="VH62" s="282"/>
      <c r="VI62" s="282"/>
      <c r="VJ62" s="282"/>
      <c r="VK62" s="282"/>
      <c r="VL62" s="282"/>
      <c r="VM62" s="282"/>
      <c r="VN62" s="282"/>
      <c r="VO62" s="282"/>
      <c r="VP62" s="282"/>
      <c r="VQ62" s="282"/>
      <c r="VR62" s="282"/>
      <c r="VS62" s="282"/>
      <c r="VT62" s="282"/>
      <c r="VU62" s="282"/>
      <c r="VV62" s="282"/>
      <c r="VW62" s="282"/>
      <c r="VX62" s="282"/>
      <c r="VY62" s="282"/>
      <c r="VZ62" s="282"/>
      <c r="WA62" s="282"/>
      <c r="WB62" s="282"/>
      <c r="WC62" s="282"/>
      <c r="WD62" s="282"/>
      <c r="WE62" s="282"/>
      <c r="WF62" s="282"/>
      <c r="WG62" s="282"/>
      <c r="WH62" s="282"/>
      <c r="WI62" s="282"/>
      <c r="WJ62" s="282"/>
      <c r="WK62" s="282"/>
      <c r="WL62" s="282"/>
      <c r="WM62" s="282"/>
      <c r="WN62" s="282"/>
      <c r="WO62" s="282"/>
      <c r="WP62" s="282"/>
      <c r="WQ62" s="282"/>
      <c r="WR62" s="282"/>
      <c r="WS62" s="282"/>
      <c r="WT62" s="282"/>
      <c r="WU62" s="282"/>
      <c r="WV62" s="282"/>
      <c r="WW62" s="282"/>
      <c r="WX62" s="282"/>
      <c r="WY62" s="282"/>
      <c r="WZ62" s="282"/>
      <c r="XA62" s="282"/>
      <c r="XB62" s="282"/>
      <c r="XC62" s="282"/>
      <c r="XD62" s="282"/>
      <c r="XE62" s="282"/>
      <c r="XF62" s="282"/>
      <c r="XG62" s="282"/>
      <c r="XH62" s="282"/>
      <c r="XI62" s="282"/>
      <c r="XJ62" s="282"/>
      <c r="XK62" s="282"/>
      <c r="XL62" s="282"/>
      <c r="XM62" s="282"/>
      <c r="XN62" s="282"/>
      <c r="XO62" s="282"/>
      <c r="XP62" s="282"/>
      <c r="XQ62" s="282"/>
      <c r="XR62" s="282"/>
      <c r="XS62" s="282"/>
      <c r="XT62" s="282"/>
      <c r="XU62" s="282"/>
      <c r="XV62" s="282"/>
      <c r="XW62" s="282"/>
      <c r="XX62" s="282"/>
      <c r="XY62" s="282"/>
      <c r="XZ62" s="282"/>
      <c r="YA62" s="282"/>
      <c r="YB62" s="282"/>
      <c r="YC62" s="282"/>
      <c r="YD62" s="282"/>
      <c r="YE62" s="282"/>
      <c r="YF62" s="282"/>
      <c r="YG62" s="282"/>
      <c r="YH62" s="282"/>
      <c r="YI62" s="282"/>
      <c r="YJ62" s="282"/>
      <c r="YK62" s="282"/>
      <c r="YL62" s="282"/>
      <c r="YM62" s="282"/>
      <c r="YN62" s="282"/>
      <c r="YO62" s="282"/>
      <c r="YP62" s="282"/>
      <c r="YQ62" s="282"/>
      <c r="YR62" s="282"/>
      <c r="YS62" s="282"/>
      <c r="YT62" s="282"/>
      <c r="YU62" s="282"/>
      <c r="YV62" s="282"/>
      <c r="YW62" s="282"/>
      <c r="YX62" s="282"/>
      <c r="YY62" s="282"/>
      <c r="YZ62" s="282"/>
      <c r="ZA62" s="282"/>
      <c r="ZB62" s="282"/>
      <c r="ZC62" s="282"/>
      <c r="ZD62" s="282"/>
      <c r="ZE62" s="282"/>
      <c r="ZF62" s="282"/>
      <c r="ZG62" s="282"/>
      <c r="ZH62" s="282"/>
      <c r="ZI62" s="282"/>
      <c r="ZJ62" s="282"/>
      <c r="ZK62" s="282"/>
      <c r="ZL62" s="282"/>
      <c r="ZM62" s="282"/>
      <c r="ZN62" s="282"/>
      <c r="ZO62" s="282"/>
      <c r="ZP62" s="282"/>
      <c r="ZQ62" s="282"/>
      <c r="ZR62" s="282"/>
      <c r="ZS62" s="282"/>
      <c r="ZT62" s="282"/>
      <c r="ZU62" s="282"/>
      <c r="ZV62" s="282"/>
      <c r="ZW62" s="282"/>
      <c r="ZX62" s="282"/>
      <c r="ZY62" s="282"/>
      <c r="ZZ62" s="282"/>
      <c r="AAA62" s="282"/>
      <c r="AAB62" s="282"/>
      <c r="AAC62" s="282"/>
      <c r="AAD62" s="282"/>
      <c r="AAE62" s="282"/>
      <c r="AAF62" s="282"/>
      <c r="AAG62" s="282"/>
      <c r="AAH62" s="282"/>
      <c r="AAI62" s="282"/>
      <c r="AAJ62" s="282"/>
      <c r="AAK62" s="282"/>
      <c r="AAL62" s="282"/>
      <c r="AAM62" s="282"/>
      <c r="AAN62" s="282"/>
      <c r="AAO62" s="282"/>
      <c r="AAP62" s="282"/>
      <c r="AAQ62" s="282"/>
      <c r="AAR62" s="282"/>
      <c r="AAS62" s="282"/>
      <c r="AAT62" s="282"/>
      <c r="AAU62" s="282"/>
      <c r="AAV62" s="282"/>
      <c r="AAW62" s="282"/>
      <c r="AAX62" s="282"/>
      <c r="AAY62" s="282"/>
      <c r="AAZ62" s="282"/>
      <c r="ABA62" s="282"/>
      <c r="ABB62" s="282"/>
      <c r="ABC62" s="282"/>
      <c r="ABD62" s="282"/>
      <c r="ABE62" s="282"/>
      <c r="ABF62" s="282"/>
      <c r="ABG62" s="282"/>
      <c r="ABH62" s="282"/>
      <c r="ABI62" s="282"/>
      <c r="ABJ62" s="282"/>
      <c r="ABK62" s="282"/>
      <c r="ABL62" s="282"/>
      <c r="ABM62" s="282"/>
      <c r="ABN62" s="282"/>
      <c r="ABO62" s="282"/>
      <c r="ABP62" s="282"/>
      <c r="ABQ62" s="282"/>
      <c r="ABR62" s="282"/>
      <c r="ABS62" s="282"/>
      <c r="ABT62" s="282"/>
      <c r="ABU62" s="282"/>
      <c r="ABV62" s="282"/>
      <c r="ABW62" s="282"/>
      <c r="ABX62" s="282"/>
      <c r="ABY62" s="282"/>
      <c r="ABZ62" s="282"/>
      <c r="ACA62" s="282"/>
      <c r="ACB62" s="282"/>
      <c r="ACC62" s="282"/>
      <c r="ACD62" s="282"/>
      <c r="ACE62" s="282"/>
      <c r="ACF62" s="282"/>
      <c r="ACG62" s="282"/>
      <c r="ACH62" s="282"/>
      <c r="ACI62" s="282"/>
      <c r="ACJ62" s="282"/>
      <c r="ACK62" s="282"/>
      <c r="ACL62" s="282"/>
      <c r="ACM62" s="282"/>
      <c r="ACN62" s="282"/>
      <c r="ACO62" s="282"/>
      <c r="ACP62" s="282"/>
      <c r="ACQ62" s="282"/>
      <c r="ACR62" s="282"/>
      <c r="ACS62" s="282"/>
      <c r="ACT62" s="282"/>
      <c r="ACU62" s="282"/>
      <c r="ACV62" s="282"/>
      <c r="ACW62" s="282"/>
      <c r="ACX62" s="282"/>
      <c r="ACY62" s="282"/>
      <c r="ACZ62" s="282"/>
      <c r="ADA62" s="282"/>
      <c r="ADB62" s="282"/>
      <c r="ADC62" s="282"/>
      <c r="ADD62" s="282"/>
      <c r="ADE62" s="282"/>
      <c r="ADF62" s="282"/>
      <c r="ADG62" s="282"/>
      <c r="ADH62" s="282"/>
      <c r="ADI62" s="282"/>
      <c r="ADJ62" s="282"/>
      <c r="ADK62" s="282"/>
      <c r="ADL62" s="282"/>
      <c r="ADM62" s="282"/>
      <c r="ADN62" s="282"/>
      <c r="ADO62" s="282"/>
      <c r="ADP62" s="282"/>
      <c r="ADQ62" s="282"/>
      <c r="ADR62" s="282"/>
      <c r="ADS62" s="282"/>
      <c r="ADT62" s="282"/>
      <c r="ADU62" s="282"/>
      <c r="ADV62" s="282"/>
      <c r="ADW62" s="282"/>
      <c r="ADX62" s="282"/>
      <c r="ADY62" s="282"/>
      <c r="ADZ62" s="282"/>
      <c r="AEA62" s="282"/>
      <c r="AEB62" s="282"/>
      <c r="AEC62" s="282"/>
      <c r="AED62" s="282"/>
      <c r="AEE62" s="282"/>
      <c r="AEF62" s="282"/>
      <c r="AEG62" s="282"/>
      <c r="AEH62" s="282"/>
      <c r="AEI62" s="282"/>
      <c r="AEJ62" s="282"/>
      <c r="AEK62" s="282"/>
      <c r="AEL62" s="282"/>
      <c r="AEM62" s="282"/>
      <c r="AEN62" s="282"/>
      <c r="AEO62" s="282"/>
      <c r="AEP62" s="282"/>
      <c r="AEQ62" s="282"/>
      <c r="AER62" s="282"/>
      <c r="AES62" s="282"/>
      <c r="AET62" s="282"/>
      <c r="AEU62" s="282"/>
      <c r="AEV62" s="282"/>
      <c r="AEW62" s="282"/>
      <c r="AEX62" s="282"/>
      <c r="AEY62" s="282"/>
      <c r="AEZ62" s="282"/>
      <c r="AFA62" s="282"/>
      <c r="AFB62" s="282"/>
      <c r="AFC62" s="282"/>
      <c r="AFD62" s="282"/>
      <c r="AFE62" s="282"/>
      <c r="AFF62" s="282"/>
      <c r="AFG62" s="282"/>
      <c r="AFH62" s="282"/>
      <c r="AFI62" s="282"/>
      <c r="AFJ62" s="282"/>
      <c r="AFK62" s="282"/>
      <c r="AFL62" s="282"/>
      <c r="AFM62" s="282"/>
      <c r="AFN62" s="282"/>
      <c r="AFO62" s="282"/>
      <c r="AFP62" s="282"/>
      <c r="AFQ62" s="282"/>
      <c r="AFR62" s="282"/>
      <c r="AFS62" s="282"/>
      <c r="AFT62" s="282"/>
      <c r="AFU62" s="282"/>
      <c r="AFV62" s="282"/>
      <c r="AFW62" s="282"/>
      <c r="AFX62" s="282"/>
      <c r="AFY62" s="282"/>
      <c r="AFZ62" s="282"/>
      <c r="AGA62" s="282"/>
      <c r="AGB62" s="282"/>
      <c r="AGC62" s="282"/>
      <c r="AGD62" s="282"/>
      <c r="AGE62" s="282"/>
      <c r="AGF62" s="282"/>
      <c r="AGG62" s="282"/>
      <c r="AGH62" s="282"/>
      <c r="AGI62" s="282"/>
      <c r="AGJ62" s="282"/>
      <c r="AGK62" s="282"/>
      <c r="AGL62" s="282"/>
      <c r="AGM62" s="282"/>
      <c r="AGN62" s="282"/>
      <c r="AGO62" s="282"/>
      <c r="AGP62" s="282"/>
      <c r="AGQ62" s="282"/>
      <c r="AGR62" s="282"/>
      <c r="AGS62" s="282"/>
      <c r="AGT62" s="282"/>
      <c r="AGU62" s="282"/>
      <c r="AGV62" s="282"/>
      <c r="AGW62" s="282"/>
      <c r="AGX62" s="282"/>
      <c r="AGY62" s="282"/>
      <c r="AGZ62" s="282"/>
      <c r="AHA62" s="282"/>
      <c r="AHB62" s="282"/>
      <c r="AHC62" s="282"/>
      <c r="AHD62" s="282"/>
      <c r="AHE62" s="282"/>
      <c r="AHF62" s="282"/>
      <c r="AHG62" s="282"/>
      <c r="AHH62" s="282"/>
      <c r="AHI62" s="282"/>
      <c r="AHJ62" s="282"/>
      <c r="AHK62" s="282"/>
      <c r="AHL62" s="282"/>
      <c r="AHM62" s="282"/>
      <c r="AHN62" s="282"/>
      <c r="AHO62" s="282"/>
      <c r="AHP62" s="282"/>
      <c r="AHQ62" s="282"/>
      <c r="AHR62" s="282"/>
      <c r="AHS62" s="282"/>
      <c r="AHT62" s="282"/>
      <c r="AHU62" s="282"/>
      <c r="AHV62" s="282"/>
      <c r="AHW62" s="282"/>
      <c r="AHX62" s="282"/>
      <c r="AHY62" s="282"/>
      <c r="AHZ62" s="282"/>
      <c r="AIA62" s="282"/>
      <c r="AIB62" s="282"/>
      <c r="AIC62" s="282"/>
      <c r="AID62" s="282"/>
      <c r="AIE62" s="282"/>
      <c r="AIF62" s="282"/>
      <c r="AIG62" s="282"/>
      <c r="AIH62" s="282"/>
      <c r="AII62" s="282"/>
      <c r="AIJ62" s="282"/>
      <c r="AIK62" s="282"/>
      <c r="AIL62" s="282"/>
      <c r="AIM62" s="282"/>
      <c r="AIN62" s="282"/>
      <c r="AIO62" s="282"/>
      <c r="AIP62" s="282"/>
      <c r="AIQ62" s="282"/>
      <c r="AIR62" s="282"/>
      <c r="AIS62" s="282"/>
      <c r="AIT62" s="282"/>
      <c r="AIU62" s="282"/>
      <c r="AIV62" s="282"/>
      <c r="AIW62" s="282"/>
      <c r="AIX62" s="282"/>
      <c r="AIY62" s="282"/>
      <c r="AIZ62" s="282"/>
      <c r="AJA62" s="282"/>
      <c r="AJB62" s="282"/>
      <c r="AJC62" s="282"/>
      <c r="AJD62" s="282"/>
      <c r="AJE62" s="282"/>
      <c r="AJF62" s="282"/>
      <c r="AJG62" s="282"/>
      <c r="AJH62" s="282"/>
      <c r="AJI62" s="282"/>
      <c r="AJJ62" s="282"/>
      <c r="AJK62" s="282"/>
      <c r="AJL62" s="282"/>
      <c r="AJM62" s="282"/>
      <c r="AJN62" s="282"/>
      <c r="AJO62" s="282"/>
      <c r="AJP62" s="282"/>
      <c r="AJQ62" s="282"/>
      <c r="AJR62" s="282"/>
      <c r="AJS62" s="282"/>
      <c r="AJT62" s="282"/>
      <c r="AJU62" s="282"/>
      <c r="AJV62" s="282"/>
      <c r="AJW62" s="282"/>
      <c r="AJX62" s="282"/>
      <c r="AJY62" s="282"/>
      <c r="AJZ62" s="282"/>
      <c r="AKA62" s="282"/>
      <c r="AKB62" s="282"/>
      <c r="AKC62" s="282"/>
      <c r="AKD62" s="282"/>
      <c r="AKE62" s="282"/>
      <c r="AKF62" s="282"/>
      <c r="AKG62" s="282"/>
    </row>
    <row r="63" spans="2:969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82"/>
      <c r="Z63" s="82"/>
      <c r="AA63" s="278"/>
      <c r="AB63" s="278"/>
      <c r="AC63" s="278"/>
      <c r="AD63" s="278"/>
      <c r="AE63" s="278"/>
      <c r="AF63" s="278"/>
      <c r="AG63" s="278"/>
      <c r="AH63" s="278"/>
      <c r="AI63" s="278"/>
      <c r="AJ63" s="278"/>
      <c r="AK63" s="278"/>
      <c r="AL63" s="278"/>
      <c r="AM63" s="82"/>
      <c r="AN63" s="126">
        <f t="shared" si="3"/>
        <v>1</v>
      </c>
      <c r="AO63" s="89">
        <f t="shared" ref="AO63:AO69" si="15">COUNTA(I63:AM63)</f>
        <v>0</v>
      </c>
      <c r="AP63" s="281"/>
    </row>
    <row r="64" spans="2:969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278"/>
      <c r="AB64" s="278"/>
      <c r="AC64" s="278"/>
      <c r="AD64" s="278"/>
      <c r="AE64" s="278"/>
      <c r="AF64" s="278"/>
      <c r="AG64" s="278"/>
      <c r="AH64" s="278"/>
      <c r="AI64" s="278"/>
      <c r="AJ64" s="278"/>
      <c r="AK64" s="278"/>
      <c r="AL64" s="278"/>
      <c r="AM64" s="82"/>
      <c r="AN64" s="126">
        <f t="shared" si="3"/>
        <v>1</v>
      </c>
      <c r="AO64" s="89">
        <f t="shared" si="15"/>
        <v>0</v>
      </c>
      <c r="AP64" s="281"/>
    </row>
    <row r="65" spans="2:969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278"/>
      <c r="AB65" s="278"/>
      <c r="AC65" s="278"/>
      <c r="AD65" s="278"/>
      <c r="AE65" s="278"/>
      <c r="AF65" s="278"/>
      <c r="AG65" s="278"/>
      <c r="AH65" s="278"/>
      <c r="AI65" s="278"/>
      <c r="AJ65" s="278"/>
      <c r="AK65" s="278"/>
      <c r="AL65" s="278"/>
      <c r="AM65" s="82"/>
      <c r="AN65" s="126">
        <f t="shared" si="3"/>
        <v>1</v>
      </c>
      <c r="AO65" s="89">
        <f t="shared" si="15"/>
        <v>0</v>
      </c>
      <c r="AP65" s="281"/>
    </row>
    <row r="66" spans="2:969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278"/>
      <c r="AB66" s="278"/>
      <c r="AC66" s="278"/>
      <c r="AD66" s="278"/>
      <c r="AE66" s="278"/>
      <c r="AF66" s="278"/>
      <c r="AG66" s="278"/>
      <c r="AH66" s="278"/>
      <c r="AI66" s="278"/>
      <c r="AJ66" s="278"/>
      <c r="AK66" s="278"/>
      <c r="AL66" s="278"/>
      <c r="AM66" s="82"/>
      <c r="AN66" s="126">
        <f t="shared" si="3"/>
        <v>1</v>
      </c>
      <c r="AO66" s="89">
        <f t="shared" si="15"/>
        <v>0</v>
      </c>
      <c r="AP66" s="281"/>
    </row>
    <row r="67" spans="2:969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278"/>
      <c r="AB67" s="278"/>
      <c r="AC67" s="278"/>
      <c r="AD67" s="278"/>
      <c r="AE67" s="278"/>
      <c r="AF67" s="278"/>
      <c r="AG67" s="278"/>
      <c r="AH67" s="278"/>
      <c r="AI67" s="278"/>
      <c r="AJ67" s="278"/>
      <c r="AK67" s="278"/>
      <c r="AL67" s="278"/>
      <c r="AM67" s="82"/>
      <c r="AN67" s="126">
        <f t="shared" si="3"/>
        <v>1</v>
      </c>
      <c r="AO67" s="89">
        <f t="shared" si="15"/>
        <v>0</v>
      </c>
      <c r="AP67" s="281"/>
    </row>
    <row r="68" spans="2:969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82"/>
      <c r="Z68" s="82"/>
      <c r="AA68" s="278"/>
      <c r="AB68" s="278"/>
      <c r="AC68" s="278"/>
      <c r="AD68" s="278"/>
      <c r="AE68" s="278"/>
      <c r="AF68" s="278"/>
      <c r="AG68" s="278"/>
      <c r="AH68" s="278"/>
      <c r="AI68" s="278"/>
      <c r="AJ68" s="278"/>
      <c r="AK68" s="278"/>
      <c r="AL68" s="278"/>
      <c r="AM68" s="82"/>
      <c r="AN68" s="126">
        <f t="shared" si="3"/>
        <v>1</v>
      </c>
      <c r="AO68" s="89">
        <f t="shared" si="15"/>
        <v>0</v>
      </c>
      <c r="AP68" s="281"/>
    </row>
    <row r="69" spans="2:969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82"/>
      <c r="Z69" s="82"/>
      <c r="AA69" s="278"/>
      <c r="AB69" s="278"/>
      <c r="AC69" s="278"/>
      <c r="AD69" s="278"/>
      <c r="AE69" s="278"/>
      <c r="AF69" s="278"/>
      <c r="AG69" s="278"/>
      <c r="AH69" s="278"/>
      <c r="AI69" s="278"/>
      <c r="AJ69" s="278"/>
      <c r="AK69" s="278"/>
      <c r="AL69" s="278"/>
      <c r="AM69" s="82"/>
      <c r="AN69" s="126">
        <f t="shared" si="3"/>
        <v>1</v>
      </c>
      <c r="AO69" s="89">
        <f t="shared" si="15"/>
        <v>0</v>
      </c>
      <c r="AP69" s="281"/>
    </row>
    <row r="70" spans="2:969" s="269" customFormat="1" ht="13.8" thickBot="1" x14ac:dyDescent="0.25">
      <c r="B70" s="315"/>
      <c r="C70" s="345"/>
      <c r="D70" s="363"/>
      <c r="E70" s="370"/>
      <c r="F70" s="287" t="s">
        <v>337</v>
      </c>
      <c r="G70" s="288"/>
      <c r="H70" s="289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281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  <c r="BQ70" s="282"/>
      <c r="BR70" s="282"/>
      <c r="BS70" s="282"/>
      <c r="BT70" s="282"/>
      <c r="BU70" s="282"/>
      <c r="BV70" s="282"/>
      <c r="BW70" s="282"/>
      <c r="BX70" s="282"/>
      <c r="BY70" s="282"/>
      <c r="BZ70" s="282"/>
      <c r="CA70" s="282"/>
      <c r="CB70" s="282"/>
      <c r="CC70" s="282"/>
      <c r="CD70" s="282"/>
      <c r="CE70" s="282"/>
      <c r="CF70" s="282"/>
      <c r="CG70" s="282"/>
      <c r="CH70" s="282"/>
      <c r="CI70" s="282"/>
      <c r="CJ70" s="282"/>
      <c r="CK70" s="282"/>
      <c r="CL70" s="282"/>
      <c r="CM70" s="282"/>
      <c r="CN70" s="282"/>
      <c r="CO70" s="282"/>
      <c r="CP70" s="282"/>
      <c r="CQ70" s="282"/>
      <c r="CR70" s="282"/>
      <c r="CS70" s="282"/>
      <c r="CT70" s="282"/>
      <c r="CU70" s="282"/>
      <c r="CV70" s="282"/>
      <c r="CW70" s="282"/>
      <c r="CX70" s="282"/>
      <c r="CY70" s="282"/>
      <c r="CZ70" s="282"/>
      <c r="DA70" s="282"/>
      <c r="DB70" s="282"/>
      <c r="DC70" s="282"/>
      <c r="DD70" s="282"/>
      <c r="DE70" s="282"/>
      <c r="DF70" s="282"/>
      <c r="DG70" s="282"/>
      <c r="DH70" s="282"/>
      <c r="DI70" s="282"/>
      <c r="DJ70" s="282"/>
      <c r="DK70" s="282"/>
      <c r="DL70" s="282"/>
      <c r="DM70" s="282"/>
      <c r="DN70" s="282"/>
      <c r="DO70" s="282"/>
      <c r="DP70" s="282"/>
      <c r="DQ70" s="282"/>
      <c r="DR70" s="282"/>
      <c r="DS70" s="282"/>
      <c r="DT70" s="282"/>
      <c r="DU70" s="282"/>
      <c r="DV70" s="282"/>
      <c r="DW70" s="282"/>
      <c r="DX70" s="282"/>
      <c r="DY70" s="282"/>
      <c r="DZ70" s="282"/>
      <c r="EA70" s="282"/>
      <c r="EB70" s="282"/>
      <c r="EC70" s="282"/>
      <c r="ED70" s="282"/>
      <c r="EE70" s="282"/>
      <c r="EF70" s="282"/>
      <c r="EG70" s="282"/>
      <c r="EH70" s="282"/>
      <c r="EI70" s="282"/>
      <c r="EJ70" s="282"/>
      <c r="EK70" s="282"/>
      <c r="EL70" s="282"/>
      <c r="EM70" s="282"/>
      <c r="EN70" s="282"/>
      <c r="EO70" s="282"/>
      <c r="EP70" s="282"/>
      <c r="EQ70" s="282"/>
      <c r="ER70" s="282"/>
      <c r="ES70" s="282"/>
      <c r="ET70" s="282"/>
      <c r="EU70" s="282"/>
      <c r="EV70" s="282"/>
      <c r="EW70" s="282"/>
      <c r="EX70" s="282"/>
      <c r="EY70" s="282"/>
      <c r="EZ70" s="282"/>
      <c r="FA70" s="282"/>
      <c r="FB70" s="282"/>
      <c r="FC70" s="282"/>
      <c r="FD70" s="282"/>
      <c r="FE70" s="282"/>
      <c r="FF70" s="282"/>
      <c r="FG70" s="282"/>
      <c r="FH70" s="282"/>
      <c r="FI70" s="282"/>
      <c r="FJ70" s="282"/>
      <c r="FK70" s="282"/>
      <c r="FL70" s="282"/>
      <c r="FM70" s="282"/>
      <c r="FN70" s="282"/>
      <c r="FO70" s="282"/>
      <c r="FP70" s="282"/>
      <c r="FQ70" s="282"/>
      <c r="FR70" s="282"/>
      <c r="FS70" s="282"/>
      <c r="FT70" s="282"/>
      <c r="FU70" s="282"/>
      <c r="FV70" s="282"/>
      <c r="FW70" s="282"/>
      <c r="FX70" s="282"/>
      <c r="FY70" s="282"/>
      <c r="FZ70" s="282"/>
      <c r="GA70" s="282"/>
      <c r="GB70" s="282"/>
      <c r="GC70" s="282"/>
      <c r="GD70" s="282"/>
      <c r="GE70" s="282"/>
      <c r="GF70" s="282"/>
      <c r="GG70" s="282"/>
      <c r="GH70" s="282"/>
      <c r="GI70" s="282"/>
      <c r="GJ70" s="282"/>
      <c r="GK70" s="282"/>
      <c r="GL70" s="282"/>
      <c r="GM70" s="282"/>
      <c r="GN70" s="282"/>
      <c r="GO70" s="282"/>
      <c r="GP70" s="282"/>
      <c r="GQ70" s="282"/>
      <c r="GR70" s="282"/>
      <c r="GS70" s="282"/>
      <c r="GT70" s="282"/>
      <c r="GU70" s="282"/>
      <c r="GV70" s="282"/>
      <c r="GW70" s="282"/>
      <c r="GX70" s="282"/>
      <c r="GY70" s="282"/>
      <c r="GZ70" s="282"/>
      <c r="HA70" s="282"/>
      <c r="HB70" s="282"/>
      <c r="HC70" s="282"/>
      <c r="HD70" s="282"/>
      <c r="HE70" s="282"/>
      <c r="HF70" s="282"/>
      <c r="HG70" s="282"/>
      <c r="HH70" s="282"/>
      <c r="HI70" s="282"/>
      <c r="HJ70" s="282"/>
      <c r="HK70" s="282"/>
      <c r="HL70" s="282"/>
      <c r="HM70" s="282"/>
      <c r="HN70" s="282"/>
      <c r="HO70" s="282"/>
      <c r="HP70" s="282"/>
      <c r="HQ70" s="282"/>
      <c r="HR70" s="282"/>
      <c r="HS70" s="282"/>
      <c r="HT70" s="282"/>
      <c r="HU70" s="282"/>
      <c r="HV70" s="282"/>
      <c r="HW70" s="282"/>
      <c r="HX70" s="282"/>
      <c r="HY70" s="282"/>
      <c r="HZ70" s="282"/>
      <c r="IA70" s="282"/>
      <c r="IB70" s="282"/>
      <c r="IC70" s="282"/>
      <c r="ID70" s="282"/>
      <c r="IE70" s="282"/>
      <c r="IF70" s="282"/>
      <c r="IG70" s="282"/>
      <c r="IH70" s="282"/>
      <c r="II70" s="282"/>
      <c r="IJ70" s="282"/>
      <c r="IK70" s="282"/>
      <c r="IL70" s="282"/>
      <c r="IM70" s="282"/>
      <c r="IN70" s="282"/>
      <c r="IO70" s="282"/>
      <c r="IP70" s="282"/>
      <c r="IQ70" s="282"/>
      <c r="IR70" s="282"/>
      <c r="IS70" s="282"/>
      <c r="IT70" s="282"/>
      <c r="IU70" s="282"/>
      <c r="IV70" s="282"/>
      <c r="IW70" s="282"/>
      <c r="IX70" s="282"/>
      <c r="IY70" s="282"/>
      <c r="IZ70" s="282"/>
      <c r="JA70" s="282"/>
      <c r="JB70" s="282"/>
      <c r="JC70" s="282"/>
      <c r="JD70" s="282"/>
      <c r="JE70" s="282"/>
      <c r="JF70" s="282"/>
      <c r="JG70" s="282"/>
      <c r="JH70" s="282"/>
      <c r="JI70" s="282"/>
      <c r="JJ70" s="282"/>
      <c r="JK70" s="282"/>
      <c r="JL70" s="282"/>
      <c r="JM70" s="282"/>
      <c r="JN70" s="282"/>
      <c r="JO70" s="282"/>
      <c r="JP70" s="282"/>
      <c r="JQ70" s="282"/>
      <c r="JR70" s="282"/>
      <c r="JS70" s="282"/>
      <c r="JT70" s="282"/>
      <c r="JU70" s="282"/>
      <c r="JV70" s="282"/>
      <c r="JW70" s="282"/>
      <c r="JX70" s="282"/>
      <c r="JY70" s="282"/>
      <c r="JZ70" s="282"/>
      <c r="KA70" s="282"/>
      <c r="KB70" s="282"/>
      <c r="KC70" s="282"/>
      <c r="KD70" s="282"/>
      <c r="KE70" s="282"/>
      <c r="KF70" s="282"/>
      <c r="KG70" s="282"/>
      <c r="KH70" s="282"/>
      <c r="KI70" s="282"/>
      <c r="KJ70" s="282"/>
      <c r="KK70" s="282"/>
      <c r="KL70" s="282"/>
      <c r="KM70" s="282"/>
      <c r="KN70" s="282"/>
      <c r="KO70" s="282"/>
      <c r="KP70" s="282"/>
      <c r="KQ70" s="282"/>
      <c r="KR70" s="282"/>
      <c r="KS70" s="282"/>
      <c r="KT70" s="282"/>
      <c r="KU70" s="282"/>
      <c r="KV70" s="282"/>
      <c r="KW70" s="282"/>
      <c r="KX70" s="282"/>
      <c r="KY70" s="282"/>
      <c r="KZ70" s="282"/>
      <c r="LA70" s="282"/>
      <c r="LB70" s="282"/>
      <c r="LC70" s="282"/>
      <c r="LD70" s="282"/>
      <c r="LE70" s="282"/>
      <c r="LF70" s="282"/>
      <c r="LG70" s="282"/>
      <c r="LH70" s="282"/>
      <c r="LI70" s="282"/>
      <c r="LJ70" s="282"/>
      <c r="LK70" s="282"/>
      <c r="LL70" s="282"/>
      <c r="LM70" s="282"/>
      <c r="LN70" s="282"/>
      <c r="LO70" s="282"/>
      <c r="LP70" s="282"/>
      <c r="LQ70" s="282"/>
      <c r="LR70" s="282"/>
      <c r="LS70" s="282"/>
      <c r="LT70" s="282"/>
      <c r="LU70" s="282"/>
      <c r="LV70" s="282"/>
      <c r="LW70" s="282"/>
      <c r="LX70" s="282"/>
      <c r="LY70" s="282"/>
      <c r="LZ70" s="282"/>
      <c r="MA70" s="282"/>
      <c r="MB70" s="282"/>
      <c r="MC70" s="282"/>
      <c r="MD70" s="282"/>
      <c r="ME70" s="282"/>
      <c r="MF70" s="282"/>
      <c r="MG70" s="282"/>
      <c r="MH70" s="282"/>
      <c r="MI70" s="282"/>
      <c r="MJ70" s="282"/>
      <c r="MK70" s="282"/>
      <c r="ML70" s="282"/>
      <c r="MM70" s="282"/>
      <c r="MN70" s="282"/>
      <c r="MO70" s="282"/>
      <c r="MP70" s="282"/>
      <c r="MQ70" s="282"/>
      <c r="MR70" s="282"/>
      <c r="MS70" s="282"/>
      <c r="MT70" s="282"/>
      <c r="MU70" s="282"/>
      <c r="MV70" s="282"/>
      <c r="MW70" s="282"/>
      <c r="MX70" s="282"/>
      <c r="MY70" s="282"/>
      <c r="MZ70" s="282"/>
      <c r="NA70" s="282"/>
      <c r="NB70" s="282"/>
      <c r="NC70" s="282"/>
      <c r="ND70" s="282"/>
      <c r="NE70" s="282"/>
      <c r="NF70" s="282"/>
      <c r="NG70" s="282"/>
      <c r="NH70" s="282"/>
      <c r="NI70" s="282"/>
      <c r="NJ70" s="282"/>
      <c r="NK70" s="282"/>
      <c r="NL70" s="282"/>
      <c r="NM70" s="282"/>
      <c r="NN70" s="282"/>
      <c r="NO70" s="282"/>
      <c r="NP70" s="282"/>
      <c r="NQ70" s="282"/>
      <c r="NR70" s="282"/>
      <c r="NS70" s="282"/>
      <c r="NT70" s="282"/>
      <c r="NU70" s="282"/>
      <c r="NV70" s="282"/>
      <c r="NW70" s="282"/>
      <c r="NX70" s="282"/>
      <c r="NY70" s="282"/>
      <c r="NZ70" s="282"/>
      <c r="OA70" s="282"/>
      <c r="OB70" s="282"/>
      <c r="OC70" s="282"/>
      <c r="OD70" s="282"/>
      <c r="OE70" s="282"/>
      <c r="OF70" s="282"/>
      <c r="OG70" s="282"/>
      <c r="OH70" s="282"/>
      <c r="OI70" s="282"/>
      <c r="OJ70" s="282"/>
      <c r="OK70" s="282"/>
      <c r="OL70" s="282"/>
      <c r="OM70" s="282"/>
      <c r="ON70" s="282"/>
      <c r="OO70" s="282"/>
      <c r="OP70" s="282"/>
      <c r="OQ70" s="282"/>
      <c r="OR70" s="282"/>
      <c r="OS70" s="282"/>
      <c r="OT70" s="282"/>
      <c r="OU70" s="282"/>
      <c r="OV70" s="282"/>
      <c r="OW70" s="282"/>
      <c r="OX70" s="282"/>
      <c r="OY70" s="282"/>
      <c r="OZ70" s="282"/>
      <c r="PA70" s="282"/>
      <c r="PB70" s="282"/>
      <c r="PC70" s="282"/>
      <c r="PD70" s="282"/>
      <c r="PE70" s="282"/>
      <c r="PF70" s="282"/>
      <c r="PG70" s="282"/>
      <c r="PH70" s="282"/>
      <c r="PI70" s="282"/>
      <c r="PJ70" s="282"/>
      <c r="PK70" s="282"/>
      <c r="PL70" s="282"/>
      <c r="PM70" s="282"/>
      <c r="PN70" s="282"/>
      <c r="PO70" s="282"/>
      <c r="PP70" s="282"/>
      <c r="PQ70" s="282"/>
      <c r="PR70" s="282"/>
      <c r="PS70" s="282"/>
      <c r="PT70" s="282"/>
      <c r="PU70" s="282"/>
      <c r="PV70" s="282"/>
      <c r="PW70" s="282"/>
      <c r="PX70" s="282"/>
      <c r="PY70" s="282"/>
      <c r="PZ70" s="282"/>
      <c r="QA70" s="282"/>
      <c r="QB70" s="282"/>
      <c r="QC70" s="282"/>
      <c r="QD70" s="282"/>
      <c r="QE70" s="282"/>
      <c r="QF70" s="282"/>
      <c r="QG70" s="282"/>
      <c r="QH70" s="282"/>
      <c r="QI70" s="282"/>
      <c r="QJ70" s="282"/>
      <c r="QK70" s="282"/>
      <c r="QL70" s="282"/>
      <c r="QM70" s="282"/>
      <c r="QN70" s="282"/>
      <c r="QO70" s="282"/>
      <c r="QP70" s="282"/>
      <c r="QQ70" s="282"/>
      <c r="QR70" s="282"/>
      <c r="QS70" s="282"/>
      <c r="QT70" s="282"/>
      <c r="QU70" s="282"/>
      <c r="QV70" s="282"/>
      <c r="QW70" s="282"/>
      <c r="QX70" s="282"/>
      <c r="QY70" s="282"/>
      <c r="QZ70" s="282"/>
      <c r="RA70" s="282"/>
      <c r="RB70" s="282"/>
      <c r="RC70" s="282"/>
      <c r="RD70" s="282"/>
      <c r="RE70" s="282"/>
      <c r="RF70" s="282"/>
      <c r="RG70" s="282"/>
      <c r="RH70" s="282"/>
      <c r="RI70" s="282"/>
      <c r="RJ70" s="282"/>
      <c r="RK70" s="282"/>
      <c r="RL70" s="282"/>
      <c r="RM70" s="282"/>
      <c r="RN70" s="282"/>
      <c r="RO70" s="282"/>
      <c r="RP70" s="282"/>
      <c r="RQ70" s="282"/>
      <c r="RR70" s="282"/>
      <c r="RS70" s="282"/>
      <c r="RT70" s="282"/>
      <c r="RU70" s="282"/>
      <c r="RV70" s="282"/>
      <c r="RW70" s="282"/>
      <c r="RX70" s="282"/>
      <c r="RY70" s="282"/>
      <c r="RZ70" s="282"/>
      <c r="SA70" s="282"/>
      <c r="SB70" s="282"/>
      <c r="SC70" s="282"/>
      <c r="SD70" s="282"/>
      <c r="SE70" s="282"/>
      <c r="SF70" s="282"/>
      <c r="SG70" s="282"/>
      <c r="SH70" s="282"/>
      <c r="SI70" s="282"/>
      <c r="SJ70" s="282"/>
      <c r="SK70" s="282"/>
      <c r="SL70" s="282"/>
      <c r="SM70" s="282"/>
      <c r="SN70" s="282"/>
      <c r="SO70" s="282"/>
      <c r="SP70" s="282"/>
      <c r="SQ70" s="282"/>
      <c r="SR70" s="282"/>
      <c r="SS70" s="282"/>
      <c r="ST70" s="282"/>
      <c r="SU70" s="282"/>
      <c r="SV70" s="282"/>
      <c r="SW70" s="282"/>
      <c r="SX70" s="282"/>
      <c r="SY70" s="282"/>
      <c r="SZ70" s="282"/>
      <c r="TA70" s="282"/>
      <c r="TB70" s="282"/>
      <c r="TC70" s="282"/>
      <c r="TD70" s="282"/>
      <c r="TE70" s="282"/>
      <c r="TF70" s="282"/>
      <c r="TG70" s="282"/>
      <c r="TH70" s="282"/>
      <c r="TI70" s="282"/>
      <c r="TJ70" s="282"/>
      <c r="TK70" s="282"/>
      <c r="TL70" s="282"/>
      <c r="TM70" s="282"/>
      <c r="TN70" s="282"/>
      <c r="TO70" s="282"/>
      <c r="TP70" s="282"/>
      <c r="TQ70" s="282"/>
      <c r="TR70" s="282"/>
      <c r="TS70" s="282"/>
      <c r="TT70" s="282"/>
      <c r="TU70" s="282"/>
      <c r="TV70" s="282"/>
      <c r="TW70" s="282"/>
      <c r="TX70" s="282"/>
      <c r="TY70" s="282"/>
      <c r="TZ70" s="282"/>
      <c r="UA70" s="282"/>
      <c r="UB70" s="282"/>
      <c r="UC70" s="282"/>
      <c r="UD70" s="282"/>
      <c r="UE70" s="282"/>
      <c r="UF70" s="282"/>
      <c r="UG70" s="282"/>
      <c r="UH70" s="282"/>
      <c r="UI70" s="282"/>
      <c r="UJ70" s="282"/>
      <c r="UK70" s="282"/>
      <c r="UL70" s="282"/>
      <c r="UM70" s="282"/>
      <c r="UN70" s="282"/>
      <c r="UO70" s="282"/>
      <c r="UP70" s="282"/>
      <c r="UQ70" s="282"/>
      <c r="UR70" s="282"/>
      <c r="US70" s="282"/>
      <c r="UT70" s="282"/>
      <c r="UU70" s="282"/>
      <c r="UV70" s="282"/>
      <c r="UW70" s="282"/>
      <c r="UX70" s="282"/>
      <c r="UY70" s="282"/>
      <c r="UZ70" s="282"/>
      <c r="VA70" s="282"/>
      <c r="VB70" s="282"/>
      <c r="VC70" s="282"/>
      <c r="VD70" s="282"/>
      <c r="VE70" s="282"/>
      <c r="VF70" s="282"/>
      <c r="VG70" s="282"/>
      <c r="VH70" s="282"/>
      <c r="VI70" s="282"/>
      <c r="VJ70" s="282"/>
      <c r="VK70" s="282"/>
      <c r="VL70" s="282"/>
      <c r="VM70" s="282"/>
      <c r="VN70" s="282"/>
      <c r="VO70" s="282"/>
      <c r="VP70" s="282"/>
      <c r="VQ70" s="282"/>
      <c r="VR70" s="282"/>
      <c r="VS70" s="282"/>
      <c r="VT70" s="282"/>
      <c r="VU70" s="282"/>
      <c r="VV70" s="282"/>
      <c r="VW70" s="282"/>
      <c r="VX70" s="282"/>
      <c r="VY70" s="282"/>
      <c r="VZ70" s="282"/>
      <c r="WA70" s="282"/>
      <c r="WB70" s="282"/>
      <c r="WC70" s="282"/>
      <c r="WD70" s="282"/>
      <c r="WE70" s="282"/>
      <c r="WF70" s="282"/>
      <c r="WG70" s="282"/>
      <c r="WH70" s="282"/>
      <c r="WI70" s="282"/>
      <c r="WJ70" s="282"/>
      <c r="WK70" s="282"/>
      <c r="WL70" s="282"/>
      <c r="WM70" s="282"/>
      <c r="WN70" s="282"/>
      <c r="WO70" s="282"/>
      <c r="WP70" s="282"/>
      <c r="WQ70" s="282"/>
      <c r="WR70" s="282"/>
      <c r="WS70" s="282"/>
      <c r="WT70" s="282"/>
      <c r="WU70" s="282"/>
      <c r="WV70" s="282"/>
      <c r="WW70" s="282"/>
      <c r="WX70" s="282"/>
      <c r="WY70" s="282"/>
      <c r="WZ70" s="282"/>
      <c r="XA70" s="282"/>
      <c r="XB70" s="282"/>
      <c r="XC70" s="282"/>
      <c r="XD70" s="282"/>
      <c r="XE70" s="282"/>
      <c r="XF70" s="282"/>
      <c r="XG70" s="282"/>
      <c r="XH70" s="282"/>
      <c r="XI70" s="282"/>
      <c r="XJ70" s="282"/>
      <c r="XK70" s="282"/>
      <c r="XL70" s="282"/>
      <c r="XM70" s="282"/>
      <c r="XN70" s="282"/>
      <c r="XO70" s="282"/>
      <c r="XP70" s="282"/>
      <c r="XQ70" s="282"/>
      <c r="XR70" s="282"/>
      <c r="XS70" s="282"/>
      <c r="XT70" s="282"/>
      <c r="XU70" s="282"/>
      <c r="XV70" s="282"/>
      <c r="XW70" s="282"/>
      <c r="XX70" s="282"/>
      <c r="XY70" s="282"/>
      <c r="XZ70" s="282"/>
      <c r="YA70" s="282"/>
      <c r="YB70" s="282"/>
      <c r="YC70" s="282"/>
      <c r="YD70" s="282"/>
      <c r="YE70" s="282"/>
      <c r="YF70" s="282"/>
      <c r="YG70" s="282"/>
      <c r="YH70" s="282"/>
      <c r="YI70" s="282"/>
      <c r="YJ70" s="282"/>
      <c r="YK70" s="282"/>
      <c r="YL70" s="282"/>
      <c r="YM70" s="282"/>
      <c r="YN70" s="282"/>
      <c r="YO70" s="282"/>
      <c r="YP70" s="282"/>
      <c r="YQ70" s="282"/>
      <c r="YR70" s="282"/>
      <c r="YS70" s="282"/>
      <c r="YT70" s="282"/>
      <c r="YU70" s="282"/>
      <c r="YV70" s="282"/>
      <c r="YW70" s="282"/>
      <c r="YX70" s="282"/>
      <c r="YY70" s="282"/>
      <c r="YZ70" s="282"/>
      <c r="ZA70" s="282"/>
      <c r="ZB70" s="282"/>
      <c r="ZC70" s="282"/>
      <c r="ZD70" s="282"/>
      <c r="ZE70" s="282"/>
      <c r="ZF70" s="282"/>
      <c r="ZG70" s="282"/>
      <c r="ZH70" s="282"/>
      <c r="ZI70" s="282"/>
      <c r="ZJ70" s="282"/>
      <c r="ZK70" s="282"/>
      <c r="ZL70" s="282"/>
      <c r="ZM70" s="282"/>
      <c r="ZN70" s="282"/>
      <c r="ZO70" s="282"/>
      <c r="ZP70" s="282"/>
      <c r="ZQ70" s="282"/>
      <c r="ZR70" s="282"/>
      <c r="ZS70" s="282"/>
      <c r="ZT70" s="282"/>
      <c r="ZU70" s="282"/>
      <c r="ZV70" s="282"/>
      <c r="ZW70" s="282"/>
      <c r="ZX70" s="282"/>
      <c r="ZY70" s="282"/>
      <c r="ZZ70" s="282"/>
      <c r="AAA70" s="282"/>
      <c r="AAB70" s="282"/>
      <c r="AAC70" s="282"/>
      <c r="AAD70" s="282"/>
      <c r="AAE70" s="282"/>
      <c r="AAF70" s="282"/>
      <c r="AAG70" s="282"/>
      <c r="AAH70" s="282"/>
      <c r="AAI70" s="282"/>
      <c r="AAJ70" s="282"/>
      <c r="AAK70" s="282"/>
      <c r="AAL70" s="282"/>
      <c r="AAM70" s="282"/>
      <c r="AAN70" s="282"/>
      <c r="AAO70" s="282"/>
      <c r="AAP70" s="282"/>
      <c r="AAQ70" s="282"/>
      <c r="AAR70" s="282"/>
      <c r="AAS70" s="282"/>
      <c r="AAT70" s="282"/>
      <c r="AAU70" s="282"/>
      <c r="AAV70" s="282"/>
      <c r="AAW70" s="282"/>
      <c r="AAX70" s="282"/>
      <c r="AAY70" s="282"/>
      <c r="AAZ70" s="282"/>
      <c r="ABA70" s="282"/>
      <c r="ABB70" s="282"/>
      <c r="ABC70" s="282"/>
      <c r="ABD70" s="282"/>
      <c r="ABE70" s="282"/>
      <c r="ABF70" s="282"/>
      <c r="ABG70" s="282"/>
      <c r="ABH70" s="282"/>
      <c r="ABI70" s="282"/>
      <c r="ABJ70" s="282"/>
      <c r="ABK70" s="282"/>
      <c r="ABL70" s="282"/>
      <c r="ABM70" s="282"/>
      <c r="ABN70" s="282"/>
      <c r="ABO70" s="282"/>
      <c r="ABP70" s="282"/>
      <c r="ABQ70" s="282"/>
      <c r="ABR70" s="282"/>
      <c r="ABS70" s="282"/>
      <c r="ABT70" s="282"/>
      <c r="ABU70" s="282"/>
      <c r="ABV70" s="282"/>
      <c r="ABW70" s="282"/>
      <c r="ABX70" s="282"/>
      <c r="ABY70" s="282"/>
      <c r="ABZ70" s="282"/>
      <c r="ACA70" s="282"/>
      <c r="ACB70" s="282"/>
      <c r="ACC70" s="282"/>
      <c r="ACD70" s="282"/>
      <c r="ACE70" s="282"/>
      <c r="ACF70" s="282"/>
      <c r="ACG70" s="282"/>
      <c r="ACH70" s="282"/>
      <c r="ACI70" s="282"/>
      <c r="ACJ70" s="282"/>
      <c r="ACK70" s="282"/>
      <c r="ACL70" s="282"/>
      <c r="ACM70" s="282"/>
      <c r="ACN70" s="282"/>
      <c r="ACO70" s="282"/>
      <c r="ACP70" s="282"/>
      <c r="ACQ70" s="282"/>
      <c r="ACR70" s="282"/>
      <c r="ACS70" s="282"/>
      <c r="ACT70" s="282"/>
      <c r="ACU70" s="282"/>
      <c r="ACV70" s="282"/>
      <c r="ACW70" s="282"/>
      <c r="ACX70" s="282"/>
      <c r="ACY70" s="282"/>
      <c r="ACZ70" s="282"/>
      <c r="ADA70" s="282"/>
      <c r="ADB70" s="282"/>
      <c r="ADC70" s="282"/>
      <c r="ADD70" s="282"/>
      <c r="ADE70" s="282"/>
      <c r="ADF70" s="282"/>
      <c r="ADG70" s="282"/>
      <c r="ADH70" s="282"/>
      <c r="ADI70" s="282"/>
      <c r="ADJ70" s="282"/>
      <c r="ADK70" s="282"/>
      <c r="ADL70" s="282"/>
      <c r="ADM70" s="282"/>
      <c r="ADN70" s="282"/>
      <c r="ADO70" s="282"/>
      <c r="ADP70" s="282"/>
      <c r="ADQ70" s="282"/>
      <c r="ADR70" s="282"/>
      <c r="ADS70" s="282"/>
      <c r="ADT70" s="282"/>
      <c r="ADU70" s="282"/>
      <c r="ADV70" s="282"/>
      <c r="ADW70" s="282"/>
      <c r="ADX70" s="282"/>
      <c r="ADY70" s="282"/>
      <c r="ADZ70" s="282"/>
      <c r="AEA70" s="282"/>
      <c r="AEB70" s="282"/>
      <c r="AEC70" s="282"/>
      <c r="AED70" s="282"/>
      <c r="AEE70" s="282"/>
      <c r="AEF70" s="282"/>
      <c r="AEG70" s="282"/>
      <c r="AEH70" s="282"/>
      <c r="AEI70" s="282"/>
      <c r="AEJ70" s="282"/>
      <c r="AEK70" s="282"/>
      <c r="AEL70" s="282"/>
      <c r="AEM70" s="282"/>
      <c r="AEN70" s="282"/>
      <c r="AEO70" s="282"/>
      <c r="AEP70" s="282"/>
      <c r="AEQ70" s="282"/>
      <c r="AER70" s="282"/>
      <c r="AES70" s="282"/>
      <c r="AET70" s="282"/>
      <c r="AEU70" s="282"/>
      <c r="AEV70" s="282"/>
      <c r="AEW70" s="282"/>
      <c r="AEX70" s="282"/>
      <c r="AEY70" s="282"/>
      <c r="AEZ70" s="282"/>
      <c r="AFA70" s="282"/>
      <c r="AFB70" s="282"/>
      <c r="AFC70" s="282"/>
      <c r="AFD70" s="282"/>
      <c r="AFE70" s="282"/>
      <c r="AFF70" s="282"/>
      <c r="AFG70" s="282"/>
      <c r="AFH70" s="282"/>
      <c r="AFI70" s="282"/>
      <c r="AFJ70" s="282"/>
      <c r="AFK70" s="282"/>
      <c r="AFL70" s="282"/>
      <c r="AFM70" s="282"/>
      <c r="AFN70" s="282"/>
      <c r="AFO70" s="282"/>
      <c r="AFP70" s="282"/>
      <c r="AFQ70" s="282"/>
      <c r="AFR70" s="282"/>
      <c r="AFS70" s="282"/>
      <c r="AFT70" s="282"/>
      <c r="AFU70" s="282"/>
      <c r="AFV70" s="282"/>
      <c r="AFW70" s="282"/>
      <c r="AFX70" s="282"/>
      <c r="AFY70" s="282"/>
      <c r="AFZ70" s="282"/>
      <c r="AGA70" s="282"/>
      <c r="AGB70" s="282"/>
      <c r="AGC70" s="282"/>
      <c r="AGD70" s="282"/>
      <c r="AGE70" s="282"/>
      <c r="AGF70" s="282"/>
      <c r="AGG70" s="282"/>
      <c r="AGH70" s="282"/>
      <c r="AGI70" s="282"/>
      <c r="AGJ70" s="282"/>
      <c r="AGK70" s="282"/>
      <c r="AGL70" s="282"/>
      <c r="AGM70" s="282"/>
      <c r="AGN70" s="282"/>
      <c r="AGO70" s="282"/>
      <c r="AGP70" s="282"/>
      <c r="AGQ70" s="282"/>
      <c r="AGR70" s="282"/>
      <c r="AGS70" s="282"/>
      <c r="AGT70" s="282"/>
      <c r="AGU70" s="282"/>
      <c r="AGV70" s="282"/>
      <c r="AGW70" s="282"/>
      <c r="AGX70" s="282"/>
      <c r="AGY70" s="282"/>
      <c r="AGZ70" s="282"/>
      <c r="AHA70" s="282"/>
      <c r="AHB70" s="282"/>
      <c r="AHC70" s="282"/>
      <c r="AHD70" s="282"/>
      <c r="AHE70" s="282"/>
      <c r="AHF70" s="282"/>
      <c r="AHG70" s="282"/>
      <c r="AHH70" s="282"/>
      <c r="AHI70" s="282"/>
      <c r="AHJ70" s="282"/>
      <c r="AHK70" s="282"/>
      <c r="AHL70" s="282"/>
      <c r="AHM70" s="282"/>
      <c r="AHN70" s="282"/>
      <c r="AHO70" s="282"/>
      <c r="AHP70" s="282"/>
      <c r="AHQ70" s="282"/>
      <c r="AHR70" s="282"/>
      <c r="AHS70" s="282"/>
      <c r="AHT70" s="282"/>
      <c r="AHU70" s="282"/>
      <c r="AHV70" s="282"/>
      <c r="AHW70" s="282"/>
      <c r="AHX70" s="282"/>
      <c r="AHY70" s="282"/>
      <c r="AHZ70" s="282"/>
      <c r="AIA70" s="282"/>
      <c r="AIB70" s="282"/>
      <c r="AIC70" s="282"/>
      <c r="AID70" s="282"/>
      <c r="AIE70" s="282"/>
      <c r="AIF70" s="282"/>
      <c r="AIG70" s="282"/>
      <c r="AIH70" s="282"/>
      <c r="AII70" s="282"/>
      <c r="AIJ70" s="282"/>
      <c r="AIK70" s="282"/>
      <c r="AIL70" s="282"/>
      <c r="AIM70" s="282"/>
      <c r="AIN70" s="282"/>
      <c r="AIO70" s="282"/>
      <c r="AIP70" s="282"/>
      <c r="AIQ70" s="282"/>
      <c r="AIR70" s="282"/>
      <c r="AIS70" s="282"/>
      <c r="AIT70" s="282"/>
      <c r="AIU70" s="282"/>
      <c r="AIV70" s="282"/>
      <c r="AIW70" s="282"/>
      <c r="AIX70" s="282"/>
      <c r="AIY70" s="282"/>
      <c r="AIZ70" s="282"/>
      <c r="AJA70" s="282"/>
      <c r="AJB70" s="282"/>
      <c r="AJC70" s="282"/>
      <c r="AJD70" s="282"/>
      <c r="AJE70" s="282"/>
      <c r="AJF70" s="282"/>
      <c r="AJG70" s="282"/>
      <c r="AJH70" s="282"/>
      <c r="AJI70" s="282"/>
      <c r="AJJ70" s="282"/>
      <c r="AJK70" s="282"/>
      <c r="AJL70" s="282"/>
      <c r="AJM70" s="282"/>
      <c r="AJN70" s="282"/>
      <c r="AJO70" s="282"/>
      <c r="AJP70" s="282"/>
      <c r="AJQ70" s="282"/>
      <c r="AJR70" s="282"/>
      <c r="AJS70" s="282"/>
      <c r="AJT70" s="282"/>
      <c r="AJU70" s="282"/>
      <c r="AJV70" s="282"/>
      <c r="AJW70" s="282"/>
      <c r="AJX70" s="282"/>
      <c r="AJY70" s="282"/>
      <c r="AJZ70" s="282"/>
      <c r="AKA70" s="282"/>
      <c r="AKB70" s="282"/>
      <c r="AKC70" s="282"/>
      <c r="AKD70" s="282"/>
      <c r="AKE70" s="282"/>
      <c r="AKF70" s="282"/>
      <c r="AKG70" s="282"/>
    </row>
    <row r="71" spans="2:969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82"/>
      <c r="Z71" s="82"/>
      <c r="AA71" s="278"/>
      <c r="AB71" s="278"/>
      <c r="AC71" s="278"/>
      <c r="AD71" s="278"/>
      <c r="AE71" s="278"/>
      <c r="AF71" s="278"/>
      <c r="AG71" s="278"/>
      <c r="AH71" s="278"/>
      <c r="AI71" s="278"/>
      <c r="AJ71" s="278"/>
      <c r="AK71" s="278"/>
      <c r="AL71" s="278"/>
      <c r="AM71" s="82"/>
      <c r="AN71" s="126">
        <f t="shared" si="3"/>
        <v>1</v>
      </c>
      <c r="AO71" s="89">
        <f t="shared" ref="AO71:AO72" si="17">COUNTA(I71:AM71)</f>
        <v>0</v>
      </c>
      <c r="AP71" s="281"/>
    </row>
    <row r="72" spans="2:969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82"/>
      <c r="Y72" s="82"/>
      <c r="Z72" s="82"/>
      <c r="AA72" s="278"/>
      <c r="AB72" s="278"/>
      <c r="AC72" s="278"/>
      <c r="AD72" s="278"/>
      <c r="AE72" s="278"/>
      <c r="AF72" s="278"/>
      <c r="AG72" s="278"/>
      <c r="AH72" s="278"/>
      <c r="AI72" s="278"/>
      <c r="AJ72" s="278"/>
      <c r="AK72" s="278"/>
      <c r="AL72" s="278"/>
      <c r="AM72" s="82"/>
      <c r="AN72" s="126">
        <f t="shared" si="3"/>
        <v>1</v>
      </c>
      <c r="AO72" s="89">
        <f t="shared" si="17"/>
        <v>0</v>
      </c>
      <c r="AP72" s="281"/>
    </row>
    <row r="73" spans="2:969" s="269" customFormat="1" ht="13.8" thickBot="1" x14ac:dyDescent="0.25">
      <c r="B73" s="315"/>
      <c r="C73" s="345"/>
      <c r="D73" s="363"/>
      <c r="E73" s="370"/>
      <c r="F73" s="287" t="s">
        <v>337</v>
      </c>
      <c r="G73" s="288"/>
      <c r="H73" s="289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281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  <c r="BQ73" s="282"/>
      <c r="BR73" s="282"/>
      <c r="BS73" s="282"/>
      <c r="BT73" s="282"/>
      <c r="BU73" s="282"/>
      <c r="BV73" s="282"/>
      <c r="BW73" s="282"/>
      <c r="BX73" s="282"/>
      <c r="BY73" s="282"/>
      <c r="BZ73" s="282"/>
      <c r="CA73" s="282"/>
      <c r="CB73" s="282"/>
      <c r="CC73" s="282"/>
      <c r="CD73" s="282"/>
      <c r="CE73" s="282"/>
      <c r="CF73" s="282"/>
      <c r="CG73" s="282"/>
      <c r="CH73" s="282"/>
      <c r="CI73" s="282"/>
      <c r="CJ73" s="282"/>
      <c r="CK73" s="282"/>
      <c r="CL73" s="282"/>
      <c r="CM73" s="282"/>
      <c r="CN73" s="282"/>
      <c r="CO73" s="282"/>
      <c r="CP73" s="282"/>
      <c r="CQ73" s="282"/>
      <c r="CR73" s="282"/>
      <c r="CS73" s="282"/>
      <c r="CT73" s="282"/>
      <c r="CU73" s="282"/>
      <c r="CV73" s="282"/>
      <c r="CW73" s="282"/>
      <c r="CX73" s="282"/>
      <c r="CY73" s="282"/>
      <c r="CZ73" s="282"/>
      <c r="DA73" s="282"/>
      <c r="DB73" s="282"/>
      <c r="DC73" s="282"/>
      <c r="DD73" s="282"/>
      <c r="DE73" s="282"/>
      <c r="DF73" s="282"/>
      <c r="DG73" s="282"/>
      <c r="DH73" s="282"/>
      <c r="DI73" s="282"/>
      <c r="DJ73" s="282"/>
      <c r="DK73" s="282"/>
      <c r="DL73" s="282"/>
      <c r="DM73" s="282"/>
      <c r="DN73" s="282"/>
      <c r="DO73" s="282"/>
      <c r="DP73" s="282"/>
      <c r="DQ73" s="282"/>
      <c r="DR73" s="282"/>
      <c r="DS73" s="282"/>
      <c r="DT73" s="282"/>
      <c r="DU73" s="282"/>
      <c r="DV73" s="282"/>
      <c r="DW73" s="282"/>
      <c r="DX73" s="282"/>
      <c r="DY73" s="282"/>
      <c r="DZ73" s="282"/>
      <c r="EA73" s="282"/>
      <c r="EB73" s="282"/>
      <c r="EC73" s="282"/>
      <c r="ED73" s="282"/>
      <c r="EE73" s="282"/>
      <c r="EF73" s="282"/>
      <c r="EG73" s="282"/>
      <c r="EH73" s="282"/>
      <c r="EI73" s="282"/>
      <c r="EJ73" s="282"/>
      <c r="EK73" s="282"/>
      <c r="EL73" s="282"/>
      <c r="EM73" s="282"/>
      <c r="EN73" s="282"/>
      <c r="EO73" s="282"/>
      <c r="EP73" s="282"/>
      <c r="EQ73" s="282"/>
      <c r="ER73" s="282"/>
      <c r="ES73" s="282"/>
      <c r="ET73" s="282"/>
      <c r="EU73" s="282"/>
      <c r="EV73" s="282"/>
      <c r="EW73" s="282"/>
      <c r="EX73" s="282"/>
      <c r="EY73" s="282"/>
      <c r="EZ73" s="282"/>
      <c r="FA73" s="282"/>
      <c r="FB73" s="282"/>
      <c r="FC73" s="282"/>
      <c r="FD73" s="282"/>
      <c r="FE73" s="282"/>
      <c r="FF73" s="282"/>
      <c r="FG73" s="282"/>
      <c r="FH73" s="282"/>
      <c r="FI73" s="282"/>
      <c r="FJ73" s="282"/>
      <c r="FK73" s="282"/>
      <c r="FL73" s="282"/>
      <c r="FM73" s="282"/>
      <c r="FN73" s="282"/>
      <c r="FO73" s="282"/>
      <c r="FP73" s="282"/>
      <c r="FQ73" s="282"/>
      <c r="FR73" s="282"/>
      <c r="FS73" s="282"/>
      <c r="FT73" s="282"/>
      <c r="FU73" s="282"/>
      <c r="FV73" s="282"/>
      <c r="FW73" s="282"/>
      <c r="FX73" s="282"/>
      <c r="FY73" s="282"/>
      <c r="FZ73" s="282"/>
      <c r="GA73" s="282"/>
      <c r="GB73" s="282"/>
      <c r="GC73" s="282"/>
      <c r="GD73" s="282"/>
      <c r="GE73" s="282"/>
      <c r="GF73" s="282"/>
      <c r="GG73" s="282"/>
      <c r="GH73" s="282"/>
      <c r="GI73" s="282"/>
      <c r="GJ73" s="282"/>
      <c r="GK73" s="282"/>
      <c r="GL73" s="282"/>
      <c r="GM73" s="282"/>
      <c r="GN73" s="282"/>
      <c r="GO73" s="282"/>
      <c r="GP73" s="282"/>
      <c r="GQ73" s="282"/>
      <c r="GR73" s="282"/>
      <c r="GS73" s="282"/>
      <c r="GT73" s="282"/>
      <c r="GU73" s="282"/>
      <c r="GV73" s="282"/>
      <c r="GW73" s="282"/>
      <c r="GX73" s="282"/>
      <c r="GY73" s="282"/>
      <c r="GZ73" s="282"/>
      <c r="HA73" s="282"/>
      <c r="HB73" s="282"/>
      <c r="HC73" s="282"/>
      <c r="HD73" s="282"/>
      <c r="HE73" s="282"/>
      <c r="HF73" s="282"/>
      <c r="HG73" s="282"/>
      <c r="HH73" s="282"/>
      <c r="HI73" s="282"/>
      <c r="HJ73" s="282"/>
      <c r="HK73" s="282"/>
      <c r="HL73" s="282"/>
      <c r="HM73" s="282"/>
      <c r="HN73" s="282"/>
      <c r="HO73" s="282"/>
      <c r="HP73" s="282"/>
      <c r="HQ73" s="282"/>
      <c r="HR73" s="282"/>
      <c r="HS73" s="282"/>
      <c r="HT73" s="282"/>
      <c r="HU73" s="282"/>
      <c r="HV73" s="282"/>
      <c r="HW73" s="282"/>
      <c r="HX73" s="282"/>
      <c r="HY73" s="282"/>
      <c r="HZ73" s="282"/>
      <c r="IA73" s="282"/>
      <c r="IB73" s="282"/>
      <c r="IC73" s="282"/>
      <c r="ID73" s="282"/>
      <c r="IE73" s="282"/>
      <c r="IF73" s="282"/>
      <c r="IG73" s="282"/>
      <c r="IH73" s="282"/>
      <c r="II73" s="282"/>
      <c r="IJ73" s="282"/>
      <c r="IK73" s="282"/>
      <c r="IL73" s="282"/>
      <c r="IM73" s="282"/>
      <c r="IN73" s="282"/>
      <c r="IO73" s="282"/>
      <c r="IP73" s="282"/>
      <c r="IQ73" s="282"/>
      <c r="IR73" s="282"/>
      <c r="IS73" s="282"/>
      <c r="IT73" s="282"/>
      <c r="IU73" s="282"/>
      <c r="IV73" s="282"/>
      <c r="IW73" s="282"/>
      <c r="IX73" s="282"/>
      <c r="IY73" s="282"/>
      <c r="IZ73" s="282"/>
      <c r="JA73" s="282"/>
      <c r="JB73" s="282"/>
      <c r="JC73" s="282"/>
      <c r="JD73" s="282"/>
      <c r="JE73" s="282"/>
      <c r="JF73" s="282"/>
      <c r="JG73" s="282"/>
      <c r="JH73" s="282"/>
      <c r="JI73" s="282"/>
      <c r="JJ73" s="282"/>
      <c r="JK73" s="282"/>
      <c r="JL73" s="282"/>
      <c r="JM73" s="282"/>
      <c r="JN73" s="282"/>
      <c r="JO73" s="282"/>
      <c r="JP73" s="282"/>
      <c r="JQ73" s="282"/>
      <c r="JR73" s="282"/>
      <c r="JS73" s="282"/>
      <c r="JT73" s="282"/>
      <c r="JU73" s="282"/>
      <c r="JV73" s="282"/>
      <c r="JW73" s="282"/>
      <c r="JX73" s="282"/>
      <c r="JY73" s="282"/>
      <c r="JZ73" s="282"/>
      <c r="KA73" s="282"/>
      <c r="KB73" s="282"/>
      <c r="KC73" s="282"/>
      <c r="KD73" s="282"/>
      <c r="KE73" s="282"/>
      <c r="KF73" s="282"/>
      <c r="KG73" s="282"/>
      <c r="KH73" s="282"/>
      <c r="KI73" s="282"/>
      <c r="KJ73" s="282"/>
      <c r="KK73" s="282"/>
      <c r="KL73" s="282"/>
      <c r="KM73" s="282"/>
      <c r="KN73" s="282"/>
      <c r="KO73" s="282"/>
      <c r="KP73" s="282"/>
      <c r="KQ73" s="282"/>
      <c r="KR73" s="282"/>
      <c r="KS73" s="282"/>
      <c r="KT73" s="282"/>
      <c r="KU73" s="282"/>
      <c r="KV73" s="282"/>
      <c r="KW73" s="282"/>
      <c r="KX73" s="282"/>
      <c r="KY73" s="282"/>
      <c r="KZ73" s="282"/>
      <c r="LA73" s="282"/>
      <c r="LB73" s="282"/>
      <c r="LC73" s="282"/>
      <c r="LD73" s="282"/>
      <c r="LE73" s="282"/>
      <c r="LF73" s="282"/>
      <c r="LG73" s="282"/>
      <c r="LH73" s="282"/>
      <c r="LI73" s="282"/>
      <c r="LJ73" s="282"/>
      <c r="LK73" s="282"/>
      <c r="LL73" s="282"/>
      <c r="LM73" s="282"/>
      <c r="LN73" s="282"/>
      <c r="LO73" s="282"/>
      <c r="LP73" s="282"/>
      <c r="LQ73" s="282"/>
      <c r="LR73" s="282"/>
      <c r="LS73" s="282"/>
      <c r="LT73" s="282"/>
      <c r="LU73" s="282"/>
      <c r="LV73" s="282"/>
      <c r="LW73" s="282"/>
      <c r="LX73" s="282"/>
      <c r="LY73" s="282"/>
      <c r="LZ73" s="282"/>
      <c r="MA73" s="282"/>
      <c r="MB73" s="282"/>
      <c r="MC73" s="282"/>
      <c r="MD73" s="282"/>
      <c r="ME73" s="282"/>
      <c r="MF73" s="282"/>
      <c r="MG73" s="282"/>
      <c r="MH73" s="282"/>
      <c r="MI73" s="282"/>
      <c r="MJ73" s="282"/>
      <c r="MK73" s="282"/>
      <c r="ML73" s="282"/>
      <c r="MM73" s="282"/>
      <c r="MN73" s="282"/>
      <c r="MO73" s="282"/>
      <c r="MP73" s="282"/>
      <c r="MQ73" s="282"/>
      <c r="MR73" s="282"/>
      <c r="MS73" s="282"/>
      <c r="MT73" s="282"/>
      <c r="MU73" s="282"/>
      <c r="MV73" s="282"/>
      <c r="MW73" s="282"/>
      <c r="MX73" s="282"/>
      <c r="MY73" s="282"/>
      <c r="MZ73" s="282"/>
      <c r="NA73" s="282"/>
      <c r="NB73" s="282"/>
      <c r="NC73" s="282"/>
      <c r="ND73" s="282"/>
      <c r="NE73" s="282"/>
      <c r="NF73" s="282"/>
      <c r="NG73" s="282"/>
      <c r="NH73" s="282"/>
      <c r="NI73" s="282"/>
      <c r="NJ73" s="282"/>
      <c r="NK73" s="282"/>
      <c r="NL73" s="282"/>
      <c r="NM73" s="282"/>
      <c r="NN73" s="282"/>
      <c r="NO73" s="282"/>
      <c r="NP73" s="282"/>
      <c r="NQ73" s="282"/>
      <c r="NR73" s="282"/>
      <c r="NS73" s="282"/>
      <c r="NT73" s="282"/>
      <c r="NU73" s="282"/>
      <c r="NV73" s="282"/>
      <c r="NW73" s="282"/>
      <c r="NX73" s="282"/>
      <c r="NY73" s="282"/>
      <c r="NZ73" s="282"/>
      <c r="OA73" s="282"/>
      <c r="OB73" s="282"/>
      <c r="OC73" s="282"/>
      <c r="OD73" s="282"/>
      <c r="OE73" s="282"/>
      <c r="OF73" s="282"/>
      <c r="OG73" s="282"/>
      <c r="OH73" s="282"/>
      <c r="OI73" s="282"/>
      <c r="OJ73" s="282"/>
      <c r="OK73" s="282"/>
      <c r="OL73" s="282"/>
      <c r="OM73" s="282"/>
      <c r="ON73" s="282"/>
      <c r="OO73" s="282"/>
      <c r="OP73" s="282"/>
      <c r="OQ73" s="282"/>
      <c r="OR73" s="282"/>
      <c r="OS73" s="282"/>
      <c r="OT73" s="282"/>
      <c r="OU73" s="282"/>
      <c r="OV73" s="282"/>
      <c r="OW73" s="282"/>
      <c r="OX73" s="282"/>
      <c r="OY73" s="282"/>
      <c r="OZ73" s="282"/>
      <c r="PA73" s="282"/>
      <c r="PB73" s="282"/>
      <c r="PC73" s="282"/>
      <c r="PD73" s="282"/>
      <c r="PE73" s="282"/>
      <c r="PF73" s="282"/>
      <c r="PG73" s="282"/>
      <c r="PH73" s="282"/>
      <c r="PI73" s="282"/>
      <c r="PJ73" s="282"/>
      <c r="PK73" s="282"/>
      <c r="PL73" s="282"/>
      <c r="PM73" s="282"/>
      <c r="PN73" s="282"/>
      <c r="PO73" s="282"/>
      <c r="PP73" s="282"/>
      <c r="PQ73" s="282"/>
      <c r="PR73" s="282"/>
      <c r="PS73" s="282"/>
      <c r="PT73" s="282"/>
      <c r="PU73" s="282"/>
      <c r="PV73" s="282"/>
      <c r="PW73" s="282"/>
      <c r="PX73" s="282"/>
      <c r="PY73" s="282"/>
      <c r="PZ73" s="282"/>
      <c r="QA73" s="282"/>
      <c r="QB73" s="282"/>
      <c r="QC73" s="282"/>
      <c r="QD73" s="282"/>
      <c r="QE73" s="282"/>
      <c r="QF73" s="282"/>
      <c r="QG73" s="282"/>
      <c r="QH73" s="282"/>
      <c r="QI73" s="282"/>
      <c r="QJ73" s="282"/>
      <c r="QK73" s="282"/>
      <c r="QL73" s="282"/>
      <c r="QM73" s="282"/>
      <c r="QN73" s="282"/>
      <c r="QO73" s="282"/>
      <c r="QP73" s="282"/>
      <c r="QQ73" s="282"/>
      <c r="QR73" s="282"/>
      <c r="QS73" s="282"/>
      <c r="QT73" s="282"/>
      <c r="QU73" s="282"/>
      <c r="QV73" s="282"/>
      <c r="QW73" s="282"/>
      <c r="QX73" s="282"/>
      <c r="QY73" s="282"/>
      <c r="QZ73" s="282"/>
      <c r="RA73" s="282"/>
      <c r="RB73" s="282"/>
      <c r="RC73" s="282"/>
      <c r="RD73" s="282"/>
      <c r="RE73" s="282"/>
      <c r="RF73" s="282"/>
      <c r="RG73" s="282"/>
      <c r="RH73" s="282"/>
      <c r="RI73" s="282"/>
      <c r="RJ73" s="282"/>
      <c r="RK73" s="282"/>
      <c r="RL73" s="282"/>
      <c r="RM73" s="282"/>
      <c r="RN73" s="282"/>
      <c r="RO73" s="282"/>
      <c r="RP73" s="282"/>
      <c r="RQ73" s="282"/>
      <c r="RR73" s="282"/>
      <c r="RS73" s="282"/>
      <c r="RT73" s="282"/>
      <c r="RU73" s="282"/>
      <c r="RV73" s="282"/>
      <c r="RW73" s="282"/>
      <c r="RX73" s="282"/>
      <c r="RY73" s="282"/>
      <c r="RZ73" s="282"/>
      <c r="SA73" s="282"/>
      <c r="SB73" s="282"/>
      <c r="SC73" s="282"/>
      <c r="SD73" s="282"/>
      <c r="SE73" s="282"/>
      <c r="SF73" s="282"/>
      <c r="SG73" s="282"/>
      <c r="SH73" s="282"/>
      <c r="SI73" s="282"/>
      <c r="SJ73" s="282"/>
      <c r="SK73" s="282"/>
      <c r="SL73" s="282"/>
      <c r="SM73" s="282"/>
      <c r="SN73" s="282"/>
      <c r="SO73" s="282"/>
      <c r="SP73" s="282"/>
      <c r="SQ73" s="282"/>
      <c r="SR73" s="282"/>
      <c r="SS73" s="282"/>
      <c r="ST73" s="282"/>
      <c r="SU73" s="282"/>
      <c r="SV73" s="282"/>
      <c r="SW73" s="282"/>
      <c r="SX73" s="282"/>
      <c r="SY73" s="282"/>
      <c r="SZ73" s="282"/>
      <c r="TA73" s="282"/>
      <c r="TB73" s="282"/>
      <c r="TC73" s="282"/>
      <c r="TD73" s="282"/>
      <c r="TE73" s="282"/>
      <c r="TF73" s="282"/>
      <c r="TG73" s="282"/>
      <c r="TH73" s="282"/>
      <c r="TI73" s="282"/>
      <c r="TJ73" s="282"/>
      <c r="TK73" s="282"/>
      <c r="TL73" s="282"/>
      <c r="TM73" s="282"/>
      <c r="TN73" s="282"/>
      <c r="TO73" s="282"/>
      <c r="TP73" s="282"/>
      <c r="TQ73" s="282"/>
      <c r="TR73" s="282"/>
      <c r="TS73" s="282"/>
      <c r="TT73" s="282"/>
      <c r="TU73" s="282"/>
      <c r="TV73" s="282"/>
      <c r="TW73" s="282"/>
      <c r="TX73" s="282"/>
      <c r="TY73" s="282"/>
      <c r="TZ73" s="282"/>
      <c r="UA73" s="282"/>
      <c r="UB73" s="282"/>
      <c r="UC73" s="282"/>
      <c r="UD73" s="282"/>
      <c r="UE73" s="282"/>
      <c r="UF73" s="282"/>
      <c r="UG73" s="282"/>
      <c r="UH73" s="282"/>
      <c r="UI73" s="282"/>
      <c r="UJ73" s="282"/>
      <c r="UK73" s="282"/>
      <c r="UL73" s="282"/>
      <c r="UM73" s="282"/>
      <c r="UN73" s="282"/>
      <c r="UO73" s="282"/>
      <c r="UP73" s="282"/>
      <c r="UQ73" s="282"/>
      <c r="UR73" s="282"/>
      <c r="US73" s="282"/>
      <c r="UT73" s="282"/>
      <c r="UU73" s="282"/>
      <c r="UV73" s="282"/>
      <c r="UW73" s="282"/>
      <c r="UX73" s="282"/>
      <c r="UY73" s="282"/>
      <c r="UZ73" s="282"/>
      <c r="VA73" s="282"/>
      <c r="VB73" s="282"/>
      <c r="VC73" s="282"/>
      <c r="VD73" s="282"/>
      <c r="VE73" s="282"/>
      <c r="VF73" s="282"/>
      <c r="VG73" s="282"/>
      <c r="VH73" s="282"/>
      <c r="VI73" s="282"/>
      <c r="VJ73" s="282"/>
      <c r="VK73" s="282"/>
      <c r="VL73" s="282"/>
      <c r="VM73" s="282"/>
      <c r="VN73" s="282"/>
      <c r="VO73" s="282"/>
      <c r="VP73" s="282"/>
      <c r="VQ73" s="282"/>
      <c r="VR73" s="282"/>
      <c r="VS73" s="282"/>
      <c r="VT73" s="282"/>
      <c r="VU73" s="282"/>
      <c r="VV73" s="282"/>
      <c r="VW73" s="282"/>
      <c r="VX73" s="282"/>
      <c r="VY73" s="282"/>
      <c r="VZ73" s="282"/>
      <c r="WA73" s="282"/>
      <c r="WB73" s="282"/>
      <c r="WC73" s="282"/>
      <c r="WD73" s="282"/>
      <c r="WE73" s="282"/>
      <c r="WF73" s="282"/>
      <c r="WG73" s="282"/>
      <c r="WH73" s="282"/>
      <c r="WI73" s="282"/>
      <c r="WJ73" s="282"/>
      <c r="WK73" s="282"/>
      <c r="WL73" s="282"/>
      <c r="WM73" s="282"/>
      <c r="WN73" s="282"/>
      <c r="WO73" s="282"/>
      <c r="WP73" s="282"/>
      <c r="WQ73" s="282"/>
      <c r="WR73" s="282"/>
      <c r="WS73" s="282"/>
      <c r="WT73" s="282"/>
      <c r="WU73" s="282"/>
      <c r="WV73" s="282"/>
      <c r="WW73" s="282"/>
      <c r="WX73" s="282"/>
      <c r="WY73" s="282"/>
      <c r="WZ73" s="282"/>
      <c r="XA73" s="282"/>
      <c r="XB73" s="282"/>
      <c r="XC73" s="282"/>
      <c r="XD73" s="282"/>
      <c r="XE73" s="282"/>
      <c r="XF73" s="282"/>
      <c r="XG73" s="282"/>
      <c r="XH73" s="282"/>
      <c r="XI73" s="282"/>
      <c r="XJ73" s="282"/>
      <c r="XK73" s="282"/>
      <c r="XL73" s="282"/>
      <c r="XM73" s="282"/>
      <c r="XN73" s="282"/>
      <c r="XO73" s="282"/>
      <c r="XP73" s="282"/>
      <c r="XQ73" s="282"/>
      <c r="XR73" s="282"/>
      <c r="XS73" s="282"/>
      <c r="XT73" s="282"/>
      <c r="XU73" s="282"/>
      <c r="XV73" s="282"/>
      <c r="XW73" s="282"/>
      <c r="XX73" s="282"/>
      <c r="XY73" s="282"/>
      <c r="XZ73" s="282"/>
      <c r="YA73" s="282"/>
      <c r="YB73" s="282"/>
      <c r="YC73" s="282"/>
      <c r="YD73" s="282"/>
      <c r="YE73" s="282"/>
      <c r="YF73" s="282"/>
      <c r="YG73" s="282"/>
      <c r="YH73" s="282"/>
      <c r="YI73" s="282"/>
      <c r="YJ73" s="282"/>
      <c r="YK73" s="282"/>
      <c r="YL73" s="282"/>
      <c r="YM73" s="282"/>
      <c r="YN73" s="282"/>
      <c r="YO73" s="282"/>
      <c r="YP73" s="282"/>
      <c r="YQ73" s="282"/>
      <c r="YR73" s="282"/>
      <c r="YS73" s="282"/>
      <c r="YT73" s="282"/>
      <c r="YU73" s="282"/>
      <c r="YV73" s="282"/>
      <c r="YW73" s="282"/>
      <c r="YX73" s="282"/>
      <c r="YY73" s="282"/>
      <c r="YZ73" s="282"/>
      <c r="ZA73" s="282"/>
      <c r="ZB73" s="282"/>
      <c r="ZC73" s="282"/>
      <c r="ZD73" s="282"/>
      <c r="ZE73" s="282"/>
      <c r="ZF73" s="282"/>
      <c r="ZG73" s="282"/>
      <c r="ZH73" s="282"/>
      <c r="ZI73" s="282"/>
      <c r="ZJ73" s="282"/>
      <c r="ZK73" s="282"/>
      <c r="ZL73" s="282"/>
      <c r="ZM73" s="282"/>
      <c r="ZN73" s="282"/>
      <c r="ZO73" s="282"/>
      <c r="ZP73" s="282"/>
      <c r="ZQ73" s="282"/>
      <c r="ZR73" s="282"/>
      <c r="ZS73" s="282"/>
      <c r="ZT73" s="282"/>
      <c r="ZU73" s="282"/>
      <c r="ZV73" s="282"/>
      <c r="ZW73" s="282"/>
      <c r="ZX73" s="282"/>
      <c r="ZY73" s="282"/>
      <c r="ZZ73" s="282"/>
      <c r="AAA73" s="282"/>
      <c r="AAB73" s="282"/>
      <c r="AAC73" s="282"/>
      <c r="AAD73" s="282"/>
      <c r="AAE73" s="282"/>
      <c r="AAF73" s="282"/>
      <c r="AAG73" s="282"/>
      <c r="AAH73" s="282"/>
      <c r="AAI73" s="282"/>
      <c r="AAJ73" s="282"/>
      <c r="AAK73" s="282"/>
      <c r="AAL73" s="282"/>
      <c r="AAM73" s="282"/>
      <c r="AAN73" s="282"/>
      <c r="AAO73" s="282"/>
      <c r="AAP73" s="282"/>
      <c r="AAQ73" s="282"/>
      <c r="AAR73" s="282"/>
      <c r="AAS73" s="282"/>
      <c r="AAT73" s="282"/>
      <c r="AAU73" s="282"/>
      <c r="AAV73" s="282"/>
      <c r="AAW73" s="282"/>
      <c r="AAX73" s="282"/>
      <c r="AAY73" s="282"/>
      <c r="AAZ73" s="282"/>
      <c r="ABA73" s="282"/>
      <c r="ABB73" s="282"/>
      <c r="ABC73" s="282"/>
      <c r="ABD73" s="282"/>
      <c r="ABE73" s="282"/>
      <c r="ABF73" s="282"/>
      <c r="ABG73" s="282"/>
      <c r="ABH73" s="282"/>
      <c r="ABI73" s="282"/>
      <c r="ABJ73" s="282"/>
      <c r="ABK73" s="282"/>
      <c r="ABL73" s="282"/>
      <c r="ABM73" s="282"/>
      <c r="ABN73" s="282"/>
      <c r="ABO73" s="282"/>
      <c r="ABP73" s="282"/>
      <c r="ABQ73" s="282"/>
      <c r="ABR73" s="282"/>
      <c r="ABS73" s="282"/>
      <c r="ABT73" s="282"/>
      <c r="ABU73" s="282"/>
      <c r="ABV73" s="282"/>
      <c r="ABW73" s="282"/>
      <c r="ABX73" s="282"/>
      <c r="ABY73" s="282"/>
      <c r="ABZ73" s="282"/>
      <c r="ACA73" s="282"/>
      <c r="ACB73" s="282"/>
      <c r="ACC73" s="282"/>
      <c r="ACD73" s="282"/>
      <c r="ACE73" s="282"/>
      <c r="ACF73" s="282"/>
      <c r="ACG73" s="282"/>
      <c r="ACH73" s="282"/>
      <c r="ACI73" s="282"/>
      <c r="ACJ73" s="282"/>
      <c r="ACK73" s="282"/>
      <c r="ACL73" s="282"/>
      <c r="ACM73" s="282"/>
      <c r="ACN73" s="282"/>
      <c r="ACO73" s="282"/>
      <c r="ACP73" s="282"/>
      <c r="ACQ73" s="282"/>
      <c r="ACR73" s="282"/>
      <c r="ACS73" s="282"/>
      <c r="ACT73" s="282"/>
      <c r="ACU73" s="282"/>
      <c r="ACV73" s="282"/>
      <c r="ACW73" s="282"/>
      <c r="ACX73" s="282"/>
      <c r="ACY73" s="282"/>
      <c r="ACZ73" s="282"/>
      <c r="ADA73" s="282"/>
      <c r="ADB73" s="282"/>
      <c r="ADC73" s="282"/>
      <c r="ADD73" s="282"/>
      <c r="ADE73" s="282"/>
      <c r="ADF73" s="282"/>
      <c r="ADG73" s="282"/>
      <c r="ADH73" s="282"/>
      <c r="ADI73" s="282"/>
      <c r="ADJ73" s="282"/>
      <c r="ADK73" s="282"/>
      <c r="ADL73" s="282"/>
      <c r="ADM73" s="282"/>
      <c r="ADN73" s="282"/>
      <c r="ADO73" s="282"/>
      <c r="ADP73" s="282"/>
      <c r="ADQ73" s="282"/>
      <c r="ADR73" s="282"/>
      <c r="ADS73" s="282"/>
      <c r="ADT73" s="282"/>
      <c r="ADU73" s="282"/>
      <c r="ADV73" s="282"/>
      <c r="ADW73" s="282"/>
      <c r="ADX73" s="282"/>
      <c r="ADY73" s="282"/>
      <c r="ADZ73" s="282"/>
      <c r="AEA73" s="282"/>
      <c r="AEB73" s="282"/>
      <c r="AEC73" s="282"/>
      <c r="AED73" s="282"/>
      <c r="AEE73" s="282"/>
      <c r="AEF73" s="282"/>
      <c r="AEG73" s="282"/>
      <c r="AEH73" s="282"/>
      <c r="AEI73" s="282"/>
      <c r="AEJ73" s="282"/>
      <c r="AEK73" s="282"/>
      <c r="AEL73" s="282"/>
      <c r="AEM73" s="282"/>
      <c r="AEN73" s="282"/>
      <c r="AEO73" s="282"/>
      <c r="AEP73" s="282"/>
      <c r="AEQ73" s="282"/>
      <c r="AER73" s="282"/>
      <c r="AES73" s="282"/>
      <c r="AET73" s="282"/>
      <c r="AEU73" s="282"/>
      <c r="AEV73" s="282"/>
      <c r="AEW73" s="282"/>
      <c r="AEX73" s="282"/>
      <c r="AEY73" s="282"/>
      <c r="AEZ73" s="282"/>
      <c r="AFA73" s="282"/>
      <c r="AFB73" s="282"/>
      <c r="AFC73" s="282"/>
      <c r="AFD73" s="282"/>
      <c r="AFE73" s="282"/>
      <c r="AFF73" s="282"/>
      <c r="AFG73" s="282"/>
      <c r="AFH73" s="282"/>
      <c r="AFI73" s="282"/>
      <c r="AFJ73" s="282"/>
      <c r="AFK73" s="282"/>
      <c r="AFL73" s="282"/>
      <c r="AFM73" s="282"/>
      <c r="AFN73" s="282"/>
      <c r="AFO73" s="282"/>
      <c r="AFP73" s="282"/>
      <c r="AFQ73" s="282"/>
      <c r="AFR73" s="282"/>
      <c r="AFS73" s="282"/>
      <c r="AFT73" s="282"/>
      <c r="AFU73" s="282"/>
      <c r="AFV73" s="282"/>
      <c r="AFW73" s="282"/>
      <c r="AFX73" s="282"/>
      <c r="AFY73" s="282"/>
      <c r="AFZ73" s="282"/>
      <c r="AGA73" s="282"/>
      <c r="AGB73" s="282"/>
      <c r="AGC73" s="282"/>
      <c r="AGD73" s="282"/>
      <c r="AGE73" s="282"/>
      <c r="AGF73" s="282"/>
      <c r="AGG73" s="282"/>
      <c r="AGH73" s="282"/>
      <c r="AGI73" s="282"/>
      <c r="AGJ73" s="282"/>
      <c r="AGK73" s="282"/>
      <c r="AGL73" s="282"/>
      <c r="AGM73" s="282"/>
      <c r="AGN73" s="282"/>
      <c r="AGO73" s="282"/>
      <c r="AGP73" s="282"/>
      <c r="AGQ73" s="282"/>
      <c r="AGR73" s="282"/>
      <c r="AGS73" s="282"/>
      <c r="AGT73" s="282"/>
      <c r="AGU73" s="282"/>
      <c r="AGV73" s="282"/>
      <c r="AGW73" s="282"/>
      <c r="AGX73" s="282"/>
      <c r="AGY73" s="282"/>
      <c r="AGZ73" s="282"/>
      <c r="AHA73" s="282"/>
      <c r="AHB73" s="282"/>
      <c r="AHC73" s="282"/>
      <c r="AHD73" s="282"/>
      <c r="AHE73" s="282"/>
      <c r="AHF73" s="282"/>
      <c r="AHG73" s="282"/>
      <c r="AHH73" s="282"/>
      <c r="AHI73" s="282"/>
      <c r="AHJ73" s="282"/>
      <c r="AHK73" s="282"/>
      <c r="AHL73" s="282"/>
      <c r="AHM73" s="282"/>
      <c r="AHN73" s="282"/>
      <c r="AHO73" s="282"/>
      <c r="AHP73" s="282"/>
      <c r="AHQ73" s="282"/>
      <c r="AHR73" s="282"/>
      <c r="AHS73" s="282"/>
      <c r="AHT73" s="282"/>
      <c r="AHU73" s="282"/>
      <c r="AHV73" s="282"/>
      <c r="AHW73" s="282"/>
      <c r="AHX73" s="282"/>
      <c r="AHY73" s="282"/>
      <c r="AHZ73" s="282"/>
      <c r="AIA73" s="282"/>
      <c r="AIB73" s="282"/>
      <c r="AIC73" s="282"/>
      <c r="AID73" s="282"/>
      <c r="AIE73" s="282"/>
      <c r="AIF73" s="282"/>
      <c r="AIG73" s="282"/>
      <c r="AIH73" s="282"/>
      <c r="AII73" s="282"/>
      <c r="AIJ73" s="282"/>
      <c r="AIK73" s="282"/>
      <c r="AIL73" s="282"/>
      <c r="AIM73" s="282"/>
      <c r="AIN73" s="282"/>
      <c r="AIO73" s="282"/>
      <c r="AIP73" s="282"/>
      <c r="AIQ73" s="282"/>
      <c r="AIR73" s="282"/>
      <c r="AIS73" s="282"/>
      <c r="AIT73" s="282"/>
      <c r="AIU73" s="282"/>
      <c r="AIV73" s="282"/>
      <c r="AIW73" s="282"/>
      <c r="AIX73" s="282"/>
      <c r="AIY73" s="282"/>
      <c r="AIZ73" s="282"/>
      <c r="AJA73" s="282"/>
      <c r="AJB73" s="282"/>
      <c r="AJC73" s="282"/>
      <c r="AJD73" s="282"/>
      <c r="AJE73" s="282"/>
      <c r="AJF73" s="282"/>
      <c r="AJG73" s="282"/>
      <c r="AJH73" s="282"/>
      <c r="AJI73" s="282"/>
      <c r="AJJ73" s="282"/>
      <c r="AJK73" s="282"/>
      <c r="AJL73" s="282"/>
      <c r="AJM73" s="282"/>
      <c r="AJN73" s="282"/>
      <c r="AJO73" s="282"/>
      <c r="AJP73" s="282"/>
      <c r="AJQ73" s="282"/>
      <c r="AJR73" s="282"/>
      <c r="AJS73" s="282"/>
      <c r="AJT73" s="282"/>
      <c r="AJU73" s="282"/>
      <c r="AJV73" s="282"/>
      <c r="AJW73" s="282"/>
      <c r="AJX73" s="282"/>
      <c r="AJY73" s="282"/>
      <c r="AJZ73" s="282"/>
      <c r="AKA73" s="282"/>
      <c r="AKB73" s="282"/>
      <c r="AKC73" s="282"/>
      <c r="AKD73" s="282"/>
      <c r="AKE73" s="282"/>
      <c r="AKF73" s="282"/>
      <c r="AKG73" s="282"/>
    </row>
    <row r="74" spans="2:969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82"/>
      <c r="Y74" s="82"/>
      <c r="Z74" s="82"/>
      <c r="AA74" s="278"/>
      <c r="AB74" s="278"/>
      <c r="AC74" s="278"/>
      <c r="AD74" s="278"/>
      <c r="AE74" s="278"/>
      <c r="AF74" s="278"/>
      <c r="AG74" s="278"/>
      <c r="AH74" s="278"/>
      <c r="AI74" s="278"/>
      <c r="AJ74" s="278"/>
      <c r="AK74" s="278"/>
      <c r="AL74" s="278"/>
      <c r="AM74" s="82"/>
      <c r="AN74" s="88">
        <f>IF(COUNTA(I74:AM74)=0,1,1-COUNTIF(I74:AM74,"☓")/31)</f>
        <v>1</v>
      </c>
      <c r="AO74" s="89">
        <f t="shared" ref="AO74:AO75" si="19">COUNTA(I74:AM74)</f>
        <v>0</v>
      </c>
      <c r="AP74" s="281"/>
    </row>
    <row r="75" spans="2:969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66"/>
      <c r="J75" s="66"/>
      <c r="K75" s="66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84"/>
      <c r="Y75" s="84"/>
      <c r="Z75" s="84"/>
      <c r="AA75" s="313"/>
      <c r="AB75" s="313"/>
      <c r="AC75" s="313"/>
      <c r="AD75" s="313"/>
      <c r="AE75" s="313"/>
      <c r="AF75" s="313"/>
      <c r="AG75" s="313"/>
      <c r="AH75" s="313"/>
      <c r="AI75" s="313"/>
      <c r="AJ75" s="313"/>
      <c r="AK75" s="313"/>
      <c r="AL75" s="313"/>
      <c r="AM75" s="84"/>
      <c r="AN75" s="88">
        <f>IF(COUNTA(I75:AM75)=0,1,1-COUNTIF(I75:AM75,"☓")/31)</f>
        <v>1</v>
      </c>
      <c r="AO75" s="89">
        <f t="shared" si="19"/>
        <v>0</v>
      </c>
      <c r="AP75" s="281"/>
    </row>
    <row r="76" spans="2:969" s="269" customFormat="1" ht="13.8" thickBot="1" x14ac:dyDescent="0.25">
      <c r="B76" s="315"/>
      <c r="C76" s="345"/>
      <c r="D76" s="363"/>
      <c r="E76" s="370"/>
      <c r="F76" s="287" t="s">
        <v>337</v>
      </c>
      <c r="G76" s="288"/>
      <c r="H76" s="289"/>
      <c r="I76" s="56">
        <f>1-(COUNTIF(I74:I75,"☓"))/2</f>
        <v>1</v>
      </c>
      <c r="J76" s="59">
        <f t="shared" ref="J76:AM76" si="20">1-(COUNTIF(J74:J75,"☓"))/2</f>
        <v>1</v>
      </c>
      <c r="K76" s="59">
        <f t="shared" si="20"/>
        <v>1</v>
      </c>
      <c r="L76" s="59">
        <f t="shared" si="20"/>
        <v>1</v>
      </c>
      <c r="M76" s="59">
        <f t="shared" si="20"/>
        <v>1</v>
      </c>
      <c r="N76" s="59">
        <f t="shared" si="20"/>
        <v>1</v>
      </c>
      <c r="O76" s="59">
        <f t="shared" si="20"/>
        <v>1</v>
      </c>
      <c r="P76" s="59">
        <f t="shared" si="20"/>
        <v>1</v>
      </c>
      <c r="Q76" s="59">
        <f t="shared" si="20"/>
        <v>1</v>
      </c>
      <c r="R76" s="59">
        <f t="shared" si="20"/>
        <v>1</v>
      </c>
      <c r="S76" s="59">
        <f t="shared" si="20"/>
        <v>1</v>
      </c>
      <c r="T76" s="59">
        <f t="shared" si="20"/>
        <v>1</v>
      </c>
      <c r="U76" s="59">
        <f t="shared" si="20"/>
        <v>1</v>
      </c>
      <c r="V76" s="59">
        <f t="shared" si="20"/>
        <v>1</v>
      </c>
      <c r="W76" s="59">
        <f t="shared" si="20"/>
        <v>1</v>
      </c>
      <c r="X76" s="59">
        <f t="shared" si="20"/>
        <v>1</v>
      </c>
      <c r="Y76" s="59">
        <f t="shared" si="20"/>
        <v>1</v>
      </c>
      <c r="Z76" s="59">
        <f t="shared" si="20"/>
        <v>1</v>
      </c>
      <c r="AA76" s="59">
        <f t="shared" si="20"/>
        <v>1</v>
      </c>
      <c r="AB76" s="59">
        <f t="shared" si="20"/>
        <v>1</v>
      </c>
      <c r="AC76" s="59">
        <f t="shared" si="20"/>
        <v>1</v>
      </c>
      <c r="AD76" s="59">
        <f t="shared" si="20"/>
        <v>1</v>
      </c>
      <c r="AE76" s="59">
        <f t="shared" si="20"/>
        <v>1</v>
      </c>
      <c r="AF76" s="59">
        <f t="shared" si="20"/>
        <v>1</v>
      </c>
      <c r="AG76" s="59">
        <f t="shared" si="20"/>
        <v>1</v>
      </c>
      <c r="AH76" s="59">
        <f t="shared" si="20"/>
        <v>1</v>
      </c>
      <c r="AI76" s="59">
        <f t="shared" si="20"/>
        <v>1</v>
      </c>
      <c r="AJ76" s="59">
        <f t="shared" si="20"/>
        <v>1</v>
      </c>
      <c r="AK76" s="59">
        <f t="shared" si="20"/>
        <v>1</v>
      </c>
      <c r="AL76" s="59">
        <f t="shared" si="20"/>
        <v>1</v>
      </c>
      <c r="AM76" s="60">
        <f t="shared" si="20"/>
        <v>1</v>
      </c>
      <c r="AN76" s="97" t="str">
        <f>IF(AO76=0,"100%",AVERAGE(I76:AM76))</f>
        <v>100%</v>
      </c>
      <c r="AO76" s="93">
        <f>SUM(AO74:AO75)</f>
        <v>0</v>
      </c>
      <c r="AP76" s="281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  <c r="BQ76" s="282"/>
      <c r="BR76" s="282"/>
      <c r="BS76" s="282"/>
      <c r="BT76" s="282"/>
      <c r="BU76" s="282"/>
      <c r="BV76" s="282"/>
      <c r="BW76" s="282"/>
      <c r="BX76" s="282"/>
      <c r="BY76" s="282"/>
      <c r="BZ76" s="282"/>
      <c r="CA76" s="282"/>
      <c r="CB76" s="282"/>
      <c r="CC76" s="282"/>
      <c r="CD76" s="282"/>
      <c r="CE76" s="282"/>
      <c r="CF76" s="282"/>
      <c r="CG76" s="282"/>
      <c r="CH76" s="282"/>
      <c r="CI76" s="282"/>
      <c r="CJ76" s="282"/>
      <c r="CK76" s="282"/>
      <c r="CL76" s="282"/>
      <c r="CM76" s="282"/>
      <c r="CN76" s="282"/>
      <c r="CO76" s="282"/>
      <c r="CP76" s="282"/>
      <c r="CQ76" s="282"/>
      <c r="CR76" s="282"/>
      <c r="CS76" s="282"/>
      <c r="CT76" s="282"/>
      <c r="CU76" s="282"/>
      <c r="CV76" s="282"/>
      <c r="CW76" s="282"/>
      <c r="CX76" s="282"/>
      <c r="CY76" s="282"/>
      <c r="CZ76" s="282"/>
      <c r="DA76" s="282"/>
      <c r="DB76" s="282"/>
      <c r="DC76" s="282"/>
      <c r="DD76" s="282"/>
      <c r="DE76" s="282"/>
      <c r="DF76" s="282"/>
      <c r="DG76" s="282"/>
      <c r="DH76" s="282"/>
      <c r="DI76" s="282"/>
      <c r="DJ76" s="282"/>
      <c r="DK76" s="282"/>
      <c r="DL76" s="282"/>
      <c r="DM76" s="282"/>
      <c r="DN76" s="282"/>
      <c r="DO76" s="282"/>
      <c r="DP76" s="282"/>
      <c r="DQ76" s="282"/>
      <c r="DR76" s="282"/>
      <c r="DS76" s="282"/>
      <c r="DT76" s="282"/>
      <c r="DU76" s="282"/>
      <c r="DV76" s="282"/>
      <c r="DW76" s="282"/>
      <c r="DX76" s="282"/>
      <c r="DY76" s="282"/>
      <c r="DZ76" s="282"/>
      <c r="EA76" s="282"/>
      <c r="EB76" s="282"/>
      <c r="EC76" s="282"/>
      <c r="ED76" s="282"/>
      <c r="EE76" s="282"/>
      <c r="EF76" s="282"/>
      <c r="EG76" s="282"/>
      <c r="EH76" s="282"/>
      <c r="EI76" s="282"/>
      <c r="EJ76" s="282"/>
      <c r="EK76" s="282"/>
      <c r="EL76" s="282"/>
      <c r="EM76" s="282"/>
      <c r="EN76" s="282"/>
      <c r="EO76" s="282"/>
      <c r="EP76" s="282"/>
      <c r="EQ76" s="282"/>
      <c r="ER76" s="282"/>
      <c r="ES76" s="282"/>
      <c r="ET76" s="282"/>
      <c r="EU76" s="282"/>
      <c r="EV76" s="282"/>
      <c r="EW76" s="282"/>
      <c r="EX76" s="282"/>
      <c r="EY76" s="282"/>
      <c r="EZ76" s="282"/>
      <c r="FA76" s="282"/>
      <c r="FB76" s="282"/>
      <c r="FC76" s="282"/>
      <c r="FD76" s="282"/>
      <c r="FE76" s="282"/>
      <c r="FF76" s="282"/>
      <c r="FG76" s="282"/>
      <c r="FH76" s="282"/>
      <c r="FI76" s="282"/>
      <c r="FJ76" s="282"/>
      <c r="FK76" s="282"/>
      <c r="FL76" s="282"/>
      <c r="FM76" s="282"/>
      <c r="FN76" s="282"/>
      <c r="FO76" s="282"/>
      <c r="FP76" s="282"/>
      <c r="FQ76" s="282"/>
      <c r="FR76" s="282"/>
      <c r="FS76" s="282"/>
      <c r="FT76" s="282"/>
      <c r="FU76" s="282"/>
      <c r="FV76" s="282"/>
      <c r="FW76" s="282"/>
      <c r="FX76" s="282"/>
      <c r="FY76" s="282"/>
      <c r="FZ76" s="282"/>
      <c r="GA76" s="282"/>
      <c r="GB76" s="282"/>
      <c r="GC76" s="282"/>
      <c r="GD76" s="282"/>
      <c r="GE76" s="282"/>
      <c r="GF76" s="282"/>
      <c r="GG76" s="282"/>
      <c r="GH76" s="282"/>
      <c r="GI76" s="282"/>
      <c r="GJ76" s="282"/>
      <c r="GK76" s="282"/>
      <c r="GL76" s="282"/>
      <c r="GM76" s="282"/>
      <c r="GN76" s="282"/>
      <c r="GO76" s="282"/>
      <c r="GP76" s="282"/>
      <c r="GQ76" s="282"/>
      <c r="GR76" s="282"/>
      <c r="GS76" s="282"/>
      <c r="GT76" s="282"/>
      <c r="GU76" s="282"/>
      <c r="GV76" s="282"/>
      <c r="GW76" s="282"/>
      <c r="GX76" s="282"/>
      <c r="GY76" s="282"/>
      <c r="GZ76" s="282"/>
      <c r="HA76" s="282"/>
      <c r="HB76" s="282"/>
      <c r="HC76" s="282"/>
      <c r="HD76" s="282"/>
      <c r="HE76" s="282"/>
      <c r="HF76" s="282"/>
      <c r="HG76" s="282"/>
      <c r="HH76" s="282"/>
      <c r="HI76" s="282"/>
      <c r="HJ76" s="282"/>
      <c r="HK76" s="282"/>
      <c r="HL76" s="282"/>
      <c r="HM76" s="282"/>
      <c r="HN76" s="282"/>
      <c r="HO76" s="282"/>
      <c r="HP76" s="282"/>
      <c r="HQ76" s="282"/>
      <c r="HR76" s="282"/>
      <c r="HS76" s="282"/>
      <c r="HT76" s="282"/>
      <c r="HU76" s="282"/>
      <c r="HV76" s="282"/>
      <c r="HW76" s="282"/>
      <c r="HX76" s="282"/>
      <c r="HY76" s="282"/>
      <c r="HZ76" s="282"/>
      <c r="IA76" s="282"/>
      <c r="IB76" s="282"/>
      <c r="IC76" s="282"/>
      <c r="ID76" s="282"/>
      <c r="IE76" s="282"/>
      <c r="IF76" s="282"/>
      <c r="IG76" s="282"/>
      <c r="IH76" s="282"/>
      <c r="II76" s="282"/>
      <c r="IJ76" s="282"/>
      <c r="IK76" s="282"/>
      <c r="IL76" s="282"/>
      <c r="IM76" s="282"/>
      <c r="IN76" s="282"/>
      <c r="IO76" s="282"/>
      <c r="IP76" s="282"/>
      <c r="IQ76" s="282"/>
      <c r="IR76" s="282"/>
      <c r="IS76" s="282"/>
      <c r="IT76" s="282"/>
      <c r="IU76" s="282"/>
      <c r="IV76" s="282"/>
      <c r="IW76" s="282"/>
      <c r="IX76" s="282"/>
      <c r="IY76" s="282"/>
      <c r="IZ76" s="282"/>
      <c r="JA76" s="282"/>
      <c r="JB76" s="282"/>
      <c r="JC76" s="282"/>
      <c r="JD76" s="282"/>
      <c r="JE76" s="282"/>
      <c r="JF76" s="282"/>
      <c r="JG76" s="282"/>
      <c r="JH76" s="282"/>
      <c r="JI76" s="282"/>
      <c r="JJ76" s="282"/>
      <c r="JK76" s="282"/>
      <c r="JL76" s="282"/>
      <c r="JM76" s="282"/>
      <c r="JN76" s="282"/>
      <c r="JO76" s="282"/>
      <c r="JP76" s="282"/>
      <c r="JQ76" s="282"/>
      <c r="JR76" s="282"/>
      <c r="JS76" s="282"/>
      <c r="JT76" s="282"/>
      <c r="JU76" s="282"/>
      <c r="JV76" s="282"/>
      <c r="JW76" s="282"/>
      <c r="JX76" s="282"/>
      <c r="JY76" s="282"/>
      <c r="JZ76" s="282"/>
      <c r="KA76" s="282"/>
      <c r="KB76" s="282"/>
      <c r="KC76" s="282"/>
      <c r="KD76" s="282"/>
      <c r="KE76" s="282"/>
      <c r="KF76" s="282"/>
      <c r="KG76" s="282"/>
      <c r="KH76" s="282"/>
      <c r="KI76" s="282"/>
      <c r="KJ76" s="282"/>
      <c r="KK76" s="282"/>
      <c r="KL76" s="282"/>
      <c r="KM76" s="282"/>
      <c r="KN76" s="282"/>
      <c r="KO76" s="282"/>
      <c r="KP76" s="282"/>
      <c r="KQ76" s="282"/>
      <c r="KR76" s="282"/>
      <c r="KS76" s="282"/>
      <c r="KT76" s="282"/>
      <c r="KU76" s="282"/>
      <c r="KV76" s="282"/>
      <c r="KW76" s="282"/>
      <c r="KX76" s="282"/>
      <c r="KY76" s="282"/>
      <c r="KZ76" s="282"/>
      <c r="LA76" s="282"/>
      <c r="LB76" s="282"/>
      <c r="LC76" s="282"/>
      <c r="LD76" s="282"/>
      <c r="LE76" s="282"/>
      <c r="LF76" s="282"/>
      <c r="LG76" s="282"/>
      <c r="LH76" s="282"/>
      <c r="LI76" s="282"/>
      <c r="LJ76" s="282"/>
      <c r="LK76" s="282"/>
      <c r="LL76" s="282"/>
      <c r="LM76" s="282"/>
      <c r="LN76" s="282"/>
      <c r="LO76" s="282"/>
      <c r="LP76" s="282"/>
      <c r="LQ76" s="282"/>
      <c r="LR76" s="282"/>
      <c r="LS76" s="282"/>
      <c r="LT76" s="282"/>
      <c r="LU76" s="282"/>
      <c r="LV76" s="282"/>
      <c r="LW76" s="282"/>
      <c r="LX76" s="282"/>
      <c r="LY76" s="282"/>
      <c r="LZ76" s="282"/>
      <c r="MA76" s="282"/>
      <c r="MB76" s="282"/>
      <c r="MC76" s="282"/>
      <c r="MD76" s="282"/>
      <c r="ME76" s="282"/>
      <c r="MF76" s="282"/>
      <c r="MG76" s="282"/>
      <c r="MH76" s="282"/>
      <c r="MI76" s="282"/>
      <c r="MJ76" s="282"/>
      <c r="MK76" s="282"/>
      <c r="ML76" s="282"/>
      <c r="MM76" s="282"/>
      <c r="MN76" s="282"/>
      <c r="MO76" s="282"/>
      <c r="MP76" s="282"/>
      <c r="MQ76" s="282"/>
      <c r="MR76" s="282"/>
      <c r="MS76" s="282"/>
      <c r="MT76" s="282"/>
      <c r="MU76" s="282"/>
      <c r="MV76" s="282"/>
      <c r="MW76" s="282"/>
      <c r="MX76" s="282"/>
      <c r="MY76" s="282"/>
      <c r="MZ76" s="282"/>
      <c r="NA76" s="282"/>
      <c r="NB76" s="282"/>
      <c r="NC76" s="282"/>
      <c r="ND76" s="282"/>
      <c r="NE76" s="282"/>
      <c r="NF76" s="282"/>
      <c r="NG76" s="282"/>
      <c r="NH76" s="282"/>
      <c r="NI76" s="282"/>
      <c r="NJ76" s="282"/>
      <c r="NK76" s="282"/>
      <c r="NL76" s="282"/>
      <c r="NM76" s="282"/>
      <c r="NN76" s="282"/>
      <c r="NO76" s="282"/>
      <c r="NP76" s="282"/>
      <c r="NQ76" s="282"/>
      <c r="NR76" s="282"/>
      <c r="NS76" s="282"/>
      <c r="NT76" s="282"/>
      <c r="NU76" s="282"/>
      <c r="NV76" s="282"/>
      <c r="NW76" s="282"/>
      <c r="NX76" s="282"/>
      <c r="NY76" s="282"/>
      <c r="NZ76" s="282"/>
      <c r="OA76" s="282"/>
      <c r="OB76" s="282"/>
      <c r="OC76" s="282"/>
      <c r="OD76" s="282"/>
      <c r="OE76" s="282"/>
      <c r="OF76" s="282"/>
      <c r="OG76" s="282"/>
      <c r="OH76" s="282"/>
      <c r="OI76" s="282"/>
      <c r="OJ76" s="282"/>
      <c r="OK76" s="282"/>
      <c r="OL76" s="282"/>
      <c r="OM76" s="282"/>
      <c r="ON76" s="282"/>
      <c r="OO76" s="282"/>
      <c r="OP76" s="282"/>
      <c r="OQ76" s="282"/>
      <c r="OR76" s="282"/>
      <c r="OS76" s="282"/>
      <c r="OT76" s="282"/>
      <c r="OU76" s="282"/>
      <c r="OV76" s="282"/>
      <c r="OW76" s="282"/>
      <c r="OX76" s="282"/>
      <c r="OY76" s="282"/>
      <c r="OZ76" s="282"/>
      <c r="PA76" s="282"/>
      <c r="PB76" s="282"/>
      <c r="PC76" s="282"/>
      <c r="PD76" s="282"/>
      <c r="PE76" s="282"/>
      <c r="PF76" s="282"/>
      <c r="PG76" s="282"/>
      <c r="PH76" s="282"/>
      <c r="PI76" s="282"/>
      <c r="PJ76" s="282"/>
      <c r="PK76" s="282"/>
      <c r="PL76" s="282"/>
      <c r="PM76" s="282"/>
      <c r="PN76" s="282"/>
      <c r="PO76" s="282"/>
      <c r="PP76" s="282"/>
      <c r="PQ76" s="282"/>
      <c r="PR76" s="282"/>
      <c r="PS76" s="282"/>
      <c r="PT76" s="282"/>
      <c r="PU76" s="282"/>
      <c r="PV76" s="282"/>
      <c r="PW76" s="282"/>
      <c r="PX76" s="282"/>
      <c r="PY76" s="282"/>
      <c r="PZ76" s="282"/>
      <c r="QA76" s="282"/>
      <c r="QB76" s="282"/>
      <c r="QC76" s="282"/>
      <c r="QD76" s="282"/>
      <c r="QE76" s="282"/>
      <c r="QF76" s="282"/>
      <c r="QG76" s="282"/>
      <c r="QH76" s="282"/>
      <c r="QI76" s="282"/>
      <c r="QJ76" s="282"/>
      <c r="QK76" s="282"/>
      <c r="QL76" s="282"/>
      <c r="QM76" s="282"/>
      <c r="QN76" s="282"/>
      <c r="QO76" s="282"/>
      <c r="QP76" s="282"/>
      <c r="QQ76" s="282"/>
      <c r="QR76" s="282"/>
      <c r="QS76" s="282"/>
      <c r="QT76" s="282"/>
      <c r="QU76" s="282"/>
      <c r="QV76" s="282"/>
      <c r="QW76" s="282"/>
      <c r="QX76" s="282"/>
      <c r="QY76" s="282"/>
      <c r="QZ76" s="282"/>
      <c r="RA76" s="282"/>
      <c r="RB76" s="282"/>
      <c r="RC76" s="282"/>
      <c r="RD76" s="282"/>
      <c r="RE76" s="282"/>
      <c r="RF76" s="282"/>
      <c r="RG76" s="282"/>
      <c r="RH76" s="282"/>
      <c r="RI76" s="282"/>
      <c r="RJ76" s="282"/>
      <c r="RK76" s="282"/>
      <c r="RL76" s="282"/>
      <c r="RM76" s="282"/>
      <c r="RN76" s="282"/>
      <c r="RO76" s="282"/>
      <c r="RP76" s="282"/>
      <c r="RQ76" s="282"/>
      <c r="RR76" s="282"/>
      <c r="RS76" s="282"/>
      <c r="RT76" s="282"/>
      <c r="RU76" s="282"/>
      <c r="RV76" s="282"/>
      <c r="RW76" s="282"/>
      <c r="RX76" s="282"/>
      <c r="RY76" s="282"/>
      <c r="RZ76" s="282"/>
      <c r="SA76" s="282"/>
      <c r="SB76" s="282"/>
      <c r="SC76" s="282"/>
      <c r="SD76" s="282"/>
      <c r="SE76" s="282"/>
      <c r="SF76" s="282"/>
      <c r="SG76" s="282"/>
      <c r="SH76" s="282"/>
      <c r="SI76" s="282"/>
      <c r="SJ76" s="282"/>
      <c r="SK76" s="282"/>
      <c r="SL76" s="282"/>
      <c r="SM76" s="282"/>
      <c r="SN76" s="282"/>
      <c r="SO76" s="282"/>
      <c r="SP76" s="282"/>
      <c r="SQ76" s="282"/>
      <c r="SR76" s="282"/>
      <c r="SS76" s="282"/>
      <c r="ST76" s="282"/>
      <c r="SU76" s="282"/>
      <c r="SV76" s="282"/>
      <c r="SW76" s="282"/>
      <c r="SX76" s="282"/>
      <c r="SY76" s="282"/>
      <c r="SZ76" s="282"/>
      <c r="TA76" s="282"/>
      <c r="TB76" s="282"/>
      <c r="TC76" s="282"/>
      <c r="TD76" s="282"/>
      <c r="TE76" s="282"/>
      <c r="TF76" s="282"/>
      <c r="TG76" s="282"/>
      <c r="TH76" s="282"/>
      <c r="TI76" s="282"/>
      <c r="TJ76" s="282"/>
      <c r="TK76" s="282"/>
      <c r="TL76" s="282"/>
      <c r="TM76" s="282"/>
      <c r="TN76" s="282"/>
      <c r="TO76" s="282"/>
      <c r="TP76" s="282"/>
      <c r="TQ76" s="282"/>
      <c r="TR76" s="282"/>
      <c r="TS76" s="282"/>
      <c r="TT76" s="282"/>
      <c r="TU76" s="282"/>
      <c r="TV76" s="282"/>
      <c r="TW76" s="282"/>
      <c r="TX76" s="282"/>
      <c r="TY76" s="282"/>
      <c r="TZ76" s="282"/>
      <c r="UA76" s="282"/>
      <c r="UB76" s="282"/>
      <c r="UC76" s="282"/>
      <c r="UD76" s="282"/>
      <c r="UE76" s="282"/>
      <c r="UF76" s="282"/>
      <c r="UG76" s="282"/>
      <c r="UH76" s="282"/>
      <c r="UI76" s="282"/>
      <c r="UJ76" s="282"/>
      <c r="UK76" s="282"/>
      <c r="UL76" s="282"/>
      <c r="UM76" s="282"/>
      <c r="UN76" s="282"/>
      <c r="UO76" s="282"/>
      <c r="UP76" s="282"/>
      <c r="UQ76" s="282"/>
      <c r="UR76" s="282"/>
      <c r="US76" s="282"/>
      <c r="UT76" s="282"/>
      <c r="UU76" s="282"/>
      <c r="UV76" s="282"/>
      <c r="UW76" s="282"/>
      <c r="UX76" s="282"/>
      <c r="UY76" s="282"/>
      <c r="UZ76" s="282"/>
      <c r="VA76" s="282"/>
      <c r="VB76" s="282"/>
      <c r="VC76" s="282"/>
      <c r="VD76" s="282"/>
      <c r="VE76" s="282"/>
      <c r="VF76" s="282"/>
      <c r="VG76" s="282"/>
      <c r="VH76" s="282"/>
      <c r="VI76" s="282"/>
      <c r="VJ76" s="282"/>
      <c r="VK76" s="282"/>
      <c r="VL76" s="282"/>
      <c r="VM76" s="282"/>
      <c r="VN76" s="282"/>
      <c r="VO76" s="282"/>
      <c r="VP76" s="282"/>
      <c r="VQ76" s="282"/>
      <c r="VR76" s="282"/>
      <c r="VS76" s="282"/>
      <c r="VT76" s="282"/>
      <c r="VU76" s="282"/>
      <c r="VV76" s="282"/>
      <c r="VW76" s="282"/>
      <c r="VX76" s="282"/>
      <c r="VY76" s="282"/>
      <c r="VZ76" s="282"/>
      <c r="WA76" s="282"/>
      <c r="WB76" s="282"/>
      <c r="WC76" s="282"/>
      <c r="WD76" s="282"/>
      <c r="WE76" s="282"/>
      <c r="WF76" s="282"/>
      <c r="WG76" s="282"/>
      <c r="WH76" s="282"/>
      <c r="WI76" s="282"/>
      <c r="WJ76" s="282"/>
      <c r="WK76" s="282"/>
      <c r="WL76" s="282"/>
      <c r="WM76" s="282"/>
      <c r="WN76" s="282"/>
      <c r="WO76" s="282"/>
      <c r="WP76" s="282"/>
      <c r="WQ76" s="282"/>
      <c r="WR76" s="282"/>
      <c r="WS76" s="282"/>
      <c r="WT76" s="282"/>
      <c r="WU76" s="282"/>
      <c r="WV76" s="282"/>
      <c r="WW76" s="282"/>
      <c r="WX76" s="282"/>
      <c r="WY76" s="282"/>
      <c r="WZ76" s="282"/>
      <c r="XA76" s="282"/>
      <c r="XB76" s="282"/>
      <c r="XC76" s="282"/>
      <c r="XD76" s="282"/>
      <c r="XE76" s="282"/>
      <c r="XF76" s="282"/>
      <c r="XG76" s="282"/>
      <c r="XH76" s="282"/>
      <c r="XI76" s="282"/>
      <c r="XJ76" s="282"/>
      <c r="XK76" s="282"/>
      <c r="XL76" s="282"/>
      <c r="XM76" s="282"/>
      <c r="XN76" s="282"/>
      <c r="XO76" s="282"/>
      <c r="XP76" s="282"/>
      <c r="XQ76" s="282"/>
      <c r="XR76" s="282"/>
      <c r="XS76" s="282"/>
      <c r="XT76" s="282"/>
      <c r="XU76" s="282"/>
      <c r="XV76" s="282"/>
      <c r="XW76" s="282"/>
      <c r="XX76" s="282"/>
      <c r="XY76" s="282"/>
      <c r="XZ76" s="282"/>
      <c r="YA76" s="282"/>
      <c r="YB76" s="282"/>
      <c r="YC76" s="282"/>
      <c r="YD76" s="282"/>
      <c r="YE76" s="282"/>
      <c r="YF76" s="282"/>
      <c r="YG76" s="282"/>
      <c r="YH76" s="282"/>
      <c r="YI76" s="282"/>
      <c r="YJ76" s="282"/>
      <c r="YK76" s="282"/>
      <c r="YL76" s="282"/>
      <c r="YM76" s="282"/>
      <c r="YN76" s="282"/>
      <c r="YO76" s="282"/>
      <c r="YP76" s="282"/>
      <c r="YQ76" s="282"/>
      <c r="YR76" s="282"/>
      <c r="YS76" s="282"/>
      <c r="YT76" s="282"/>
      <c r="YU76" s="282"/>
      <c r="YV76" s="282"/>
      <c r="YW76" s="282"/>
      <c r="YX76" s="282"/>
      <c r="YY76" s="282"/>
      <c r="YZ76" s="282"/>
      <c r="ZA76" s="282"/>
      <c r="ZB76" s="282"/>
      <c r="ZC76" s="282"/>
      <c r="ZD76" s="282"/>
      <c r="ZE76" s="282"/>
      <c r="ZF76" s="282"/>
      <c r="ZG76" s="282"/>
      <c r="ZH76" s="282"/>
      <c r="ZI76" s="282"/>
      <c r="ZJ76" s="282"/>
      <c r="ZK76" s="282"/>
      <c r="ZL76" s="282"/>
      <c r="ZM76" s="282"/>
      <c r="ZN76" s="282"/>
      <c r="ZO76" s="282"/>
      <c r="ZP76" s="282"/>
      <c r="ZQ76" s="282"/>
      <c r="ZR76" s="282"/>
      <c r="ZS76" s="282"/>
      <c r="ZT76" s="282"/>
      <c r="ZU76" s="282"/>
      <c r="ZV76" s="282"/>
      <c r="ZW76" s="282"/>
      <c r="ZX76" s="282"/>
      <c r="ZY76" s="282"/>
      <c r="ZZ76" s="282"/>
      <c r="AAA76" s="282"/>
      <c r="AAB76" s="282"/>
      <c r="AAC76" s="282"/>
      <c r="AAD76" s="282"/>
      <c r="AAE76" s="282"/>
      <c r="AAF76" s="282"/>
      <c r="AAG76" s="282"/>
      <c r="AAH76" s="282"/>
      <c r="AAI76" s="282"/>
      <c r="AAJ76" s="282"/>
      <c r="AAK76" s="282"/>
      <c r="AAL76" s="282"/>
      <c r="AAM76" s="282"/>
      <c r="AAN76" s="282"/>
      <c r="AAO76" s="282"/>
      <c r="AAP76" s="282"/>
      <c r="AAQ76" s="282"/>
      <c r="AAR76" s="282"/>
      <c r="AAS76" s="282"/>
      <c r="AAT76" s="282"/>
      <c r="AAU76" s="282"/>
      <c r="AAV76" s="282"/>
      <c r="AAW76" s="282"/>
      <c r="AAX76" s="282"/>
      <c r="AAY76" s="282"/>
      <c r="AAZ76" s="282"/>
      <c r="ABA76" s="282"/>
      <c r="ABB76" s="282"/>
      <c r="ABC76" s="282"/>
      <c r="ABD76" s="282"/>
      <c r="ABE76" s="282"/>
      <c r="ABF76" s="282"/>
      <c r="ABG76" s="282"/>
      <c r="ABH76" s="282"/>
      <c r="ABI76" s="282"/>
      <c r="ABJ76" s="282"/>
      <c r="ABK76" s="282"/>
      <c r="ABL76" s="282"/>
      <c r="ABM76" s="282"/>
      <c r="ABN76" s="282"/>
      <c r="ABO76" s="282"/>
      <c r="ABP76" s="282"/>
      <c r="ABQ76" s="282"/>
      <c r="ABR76" s="282"/>
      <c r="ABS76" s="282"/>
      <c r="ABT76" s="282"/>
      <c r="ABU76" s="282"/>
      <c r="ABV76" s="282"/>
      <c r="ABW76" s="282"/>
      <c r="ABX76" s="282"/>
      <c r="ABY76" s="282"/>
      <c r="ABZ76" s="282"/>
      <c r="ACA76" s="282"/>
      <c r="ACB76" s="282"/>
      <c r="ACC76" s="282"/>
      <c r="ACD76" s="282"/>
      <c r="ACE76" s="282"/>
      <c r="ACF76" s="282"/>
      <c r="ACG76" s="282"/>
      <c r="ACH76" s="282"/>
      <c r="ACI76" s="282"/>
      <c r="ACJ76" s="282"/>
      <c r="ACK76" s="282"/>
      <c r="ACL76" s="282"/>
      <c r="ACM76" s="282"/>
      <c r="ACN76" s="282"/>
      <c r="ACO76" s="282"/>
      <c r="ACP76" s="282"/>
      <c r="ACQ76" s="282"/>
      <c r="ACR76" s="282"/>
      <c r="ACS76" s="282"/>
      <c r="ACT76" s="282"/>
      <c r="ACU76" s="282"/>
      <c r="ACV76" s="282"/>
      <c r="ACW76" s="282"/>
      <c r="ACX76" s="282"/>
      <c r="ACY76" s="282"/>
      <c r="ACZ76" s="282"/>
      <c r="ADA76" s="282"/>
      <c r="ADB76" s="282"/>
      <c r="ADC76" s="282"/>
      <c r="ADD76" s="282"/>
      <c r="ADE76" s="282"/>
      <c r="ADF76" s="282"/>
      <c r="ADG76" s="282"/>
      <c r="ADH76" s="282"/>
      <c r="ADI76" s="282"/>
      <c r="ADJ76" s="282"/>
      <c r="ADK76" s="282"/>
      <c r="ADL76" s="282"/>
      <c r="ADM76" s="282"/>
      <c r="ADN76" s="282"/>
      <c r="ADO76" s="282"/>
      <c r="ADP76" s="282"/>
      <c r="ADQ76" s="282"/>
      <c r="ADR76" s="282"/>
      <c r="ADS76" s="282"/>
      <c r="ADT76" s="282"/>
      <c r="ADU76" s="282"/>
      <c r="ADV76" s="282"/>
      <c r="ADW76" s="282"/>
      <c r="ADX76" s="282"/>
      <c r="ADY76" s="282"/>
      <c r="ADZ76" s="282"/>
      <c r="AEA76" s="282"/>
      <c r="AEB76" s="282"/>
      <c r="AEC76" s="282"/>
      <c r="AED76" s="282"/>
      <c r="AEE76" s="282"/>
      <c r="AEF76" s="282"/>
      <c r="AEG76" s="282"/>
      <c r="AEH76" s="282"/>
      <c r="AEI76" s="282"/>
      <c r="AEJ76" s="282"/>
      <c r="AEK76" s="282"/>
      <c r="AEL76" s="282"/>
      <c r="AEM76" s="282"/>
      <c r="AEN76" s="282"/>
      <c r="AEO76" s="282"/>
      <c r="AEP76" s="282"/>
      <c r="AEQ76" s="282"/>
      <c r="AER76" s="282"/>
      <c r="AES76" s="282"/>
      <c r="AET76" s="282"/>
      <c r="AEU76" s="282"/>
      <c r="AEV76" s="282"/>
      <c r="AEW76" s="282"/>
      <c r="AEX76" s="282"/>
      <c r="AEY76" s="282"/>
      <c r="AEZ76" s="282"/>
      <c r="AFA76" s="282"/>
      <c r="AFB76" s="282"/>
      <c r="AFC76" s="282"/>
      <c r="AFD76" s="282"/>
      <c r="AFE76" s="282"/>
      <c r="AFF76" s="282"/>
      <c r="AFG76" s="282"/>
      <c r="AFH76" s="282"/>
      <c r="AFI76" s="282"/>
      <c r="AFJ76" s="282"/>
      <c r="AFK76" s="282"/>
      <c r="AFL76" s="282"/>
      <c r="AFM76" s="282"/>
      <c r="AFN76" s="282"/>
      <c r="AFO76" s="282"/>
      <c r="AFP76" s="282"/>
      <c r="AFQ76" s="282"/>
      <c r="AFR76" s="282"/>
      <c r="AFS76" s="282"/>
      <c r="AFT76" s="282"/>
      <c r="AFU76" s="282"/>
      <c r="AFV76" s="282"/>
      <c r="AFW76" s="282"/>
      <c r="AFX76" s="282"/>
      <c r="AFY76" s="282"/>
      <c r="AFZ76" s="282"/>
      <c r="AGA76" s="282"/>
      <c r="AGB76" s="282"/>
      <c r="AGC76" s="282"/>
      <c r="AGD76" s="282"/>
      <c r="AGE76" s="282"/>
      <c r="AGF76" s="282"/>
      <c r="AGG76" s="282"/>
      <c r="AGH76" s="282"/>
      <c r="AGI76" s="282"/>
      <c r="AGJ76" s="282"/>
      <c r="AGK76" s="282"/>
      <c r="AGL76" s="282"/>
      <c r="AGM76" s="282"/>
      <c r="AGN76" s="282"/>
      <c r="AGO76" s="282"/>
      <c r="AGP76" s="282"/>
      <c r="AGQ76" s="282"/>
      <c r="AGR76" s="282"/>
      <c r="AGS76" s="282"/>
      <c r="AGT76" s="282"/>
      <c r="AGU76" s="282"/>
      <c r="AGV76" s="282"/>
      <c r="AGW76" s="282"/>
      <c r="AGX76" s="282"/>
      <c r="AGY76" s="282"/>
      <c r="AGZ76" s="282"/>
      <c r="AHA76" s="282"/>
      <c r="AHB76" s="282"/>
      <c r="AHC76" s="282"/>
      <c r="AHD76" s="282"/>
      <c r="AHE76" s="282"/>
      <c r="AHF76" s="282"/>
      <c r="AHG76" s="282"/>
      <c r="AHH76" s="282"/>
      <c r="AHI76" s="282"/>
      <c r="AHJ76" s="282"/>
      <c r="AHK76" s="282"/>
      <c r="AHL76" s="282"/>
      <c r="AHM76" s="282"/>
      <c r="AHN76" s="282"/>
      <c r="AHO76" s="282"/>
      <c r="AHP76" s="282"/>
      <c r="AHQ76" s="282"/>
      <c r="AHR76" s="282"/>
      <c r="AHS76" s="282"/>
      <c r="AHT76" s="282"/>
      <c r="AHU76" s="282"/>
      <c r="AHV76" s="282"/>
      <c r="AHW76" s="282"/>
      <c r="AHX76" s="282"/>
      <c r="AHY76" s="282"/>
      <c r="AHZ76" s="282"/>
      <c r="AIA76" s="282"/>
      <c r="AIB76" s="282"/>
      <c r="AIC76" s="282"/>
      <c r="AID76" s="282"/>
      <c r="AIE76" s="282"/>
      <c r="AIF76" s="282"/>
      <c r="AIG76" s="282"/>
      <c r="AIH76" s="282"/>
      <c r="AII76" s="282"/>
      <c r="AIJ76" s="282"/>
      <c r="AIK76" s="282"/>
      <c r="AIL76" s="282"/>
      <c r="AIM76" s="282"/>
      <c r="AIN76" s="282"/>
      <c r="AIO76" s="282"/>
      <c r="AIP76" s="282"/>
      <c r="AIQ76" s="282"/>
      <c r="AIR76" s="282"/>
      <c r="AIS76" s="282"/>
      <c r="AIT76" s="282"/>
      <c r="AIU76" s="282"/>
      <c r="AIV76" s="282"/>
      <c r="AIW76" s="282"/>
      <c r="AIX76" s="282"/>
      <c r="AIY76" s="282"/>
      <c r="AIZ76" s="282"/>
      <c r="AJA76" s="282"/>
      <c r="AJB76" s="282"/>
      <c r="AJC76" s="282"/>
      <c r="AJD76" s="282"/>
      <c r="AJE76" s="282"/>
      <c r="AJF76" s="282"/>
      <c r="AJG76" s="282"/>
      <c r="AJH76" s="282"/>
      <c r="AJI76" s="282"/>
      <c r="AJJ76" s="282"/>
      <c r="AJK76" s="282"/>
      <c r="AJL76" s="282"/>
      <c r="AJM76" s="282"/>
      <c r="AJN76" s="282"/>
      <c r="AJO76" s="282"/>
      <c r="AJP76" s="282"/>
      <c r="AJQ76" s="282"/>
      <c r="AJR76" s="282"/>
      <c r="AJS76" s="282"/>
      <c r="AJT76" s="282"/>
      <c r="AJU76" s="282"/>
      <c r="AJV76" s="282"/>
      <c r="AJW76" s="282"/>
      <c r="AJX76" s="282"/>
      <c r="AJY76" s="282"/>
      <c r="AJZ76" s="282"/>
      <c r="AKA76" s="282"/>
      <c r="AKB76" s="282"/>
      <c r="AKC76" s="282"/>
      <c r="AKD76" s="282"/>
      <c r="AKE76" s="282"/>
      <c r="AKF76" s="282"/>
      <c r="AKG76" s="282"/>
    </row>
    <row r="77" spans="2:969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55"/>
      <c r="Y77" s="55"/>
      <c r="Z77" s="55"/>
      <c r="AA77" s="312"/>
      <c r="AB77" s="312"/>
      <c r="AC77" s="312"/>
      <c r="AD77" s="312"/>
      <c r="AE77" s="312"/>
      <c r="AF77" s="312"/>
      <c r="AG77" s="312"/>
      <c r="AH77" s="312"/>
      <c r="AI77" s="312"/>
      <c r="AJ77" s="312"/>
      <c r="AK77" s="312"/>
      <c r="AL77" s="312"/>
      <c r="AM77" s="55"/>
      <c r="AN77" s="88">
        <f>IF(COUNTA(I77:AM77)=0,1,1-COUNTIF(I77:AM77,"☓")/31)</f>
        <v>1</v>
      </c>
      <c r="AO77" s="89">
        <f t="shared" ref="AO77:AO114" si="21">COUNTA(I77:AM77)</f>
        <v>0</v>
      </c>
      <c r="AP77" s="281"/>
    </row>
    <row r="78" spans="2:969" x14ac:dyDescent="0.2">
      <c r="B78" s="13">
        <v>64</v>
      </c>
      <c r="C78" s="345"/>
      <c r="D78" s="362"/>
      <c r="E78" s="368"/>
      <c r="F78" s="10" t="s">
        <v>185</v>
      </c>
      <c r="G78" s="11" t="s">
        <v>186</v>
      </c>
      <c r="H78" s="118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82"/>
      <c r="Y78" s="82"/>
      <c r="Z78" s="82"/>
      <c r="AA78" s="278"/>
      <c r="AB78" s="278"/>
      <c r="AC78" s="278"/>
      <c r="AD78" s="278"/>
      <c r="AE78" s="278"/>
      <c r="AF78" s="278"/>
      <c r="AG78" s="278"/>
      <c r="AH78" s="278"/>
      <c r="AI78" s="278"/>
      <c r="AJ78" s="278"/>
      <c r="AK78" s="278"/>
      <c r="AL78" s="278"/>
      <c r="AM78" s="82"/>
      <c r="AN78" s="88">
        <f t="shared" ref="AN78:AN92" si="22">IF(COUNTA(I78:AM78)=0,1,1-COUNTIF(I78:AM78,"☓")/31)</f>
        <v>1</v>
      </c>
      <c r="AO78" s="89">
        <f t="shared" si="21"/>
        <v>0</v>
      </c>
      <c r="AP78" s="281"/>
    </row>
    <row r="79" spans="2:969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82"/>
      <c r="Y79" s="82"/>
      <c r="Z79" s="82"/>
      <c r="AA79" s="278"/>
      <c r="AB79" s="278"/>
      <c r="AC79" s="278"/>
      <c r="AD79" s="278"/>
      <c r="AE79" s="278"/>
      <c r="AF79" s="278"/>
      <c r="AG79" s="278"/>
      <c r="AH79" s="278"/>
      <c r="AI79" s="278"/>
      <c r="AJ79" s="278"/>
      <c r="AK79" s="278"/>
      <c r="AL79" s="278"/>
      <c r="AM79" s="82"/>
      <c r="AN79" s="88">
        <f t="shared" si="22"/>
        <v>1</v>
      </c>
      <c r="AO79" s="89">
        <f t="shared" si="21"/>
        <v>0</v>
      </c>
      <c r="AP79" s="281"/>
    </row>
    <row r="80" spans="2:969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82"/>
      <c r="Y80" s="82"/>
      <c r="Z80" s="82"/>
      <c r="AA80" s="278"/>
      <c r="AB80" s="278"/>
      <c r="AC80" s="278"/>
      <c r="AD80" s="278"/>
      <c r="AE80" s="278"/>
      <c r="AF80" s="278"/>
      <c r="AG80" s="278"/>
      <c r="AH80" s="278"/>
      <c r="AI80" s="278"/>
      <c r="AJ80" s="278"/>
      <c r="AK80" s="278"/>
      <c r="AL80" s="278"/>
      <c r="AM80" s="82"/>
      <c r="AN80" s="88">
        <f t="shared" si="22"/>
        <v>1</v>
      </c>
      <c r="AO80" s="89">
        <f t="shared" si="21"/>
        <v>0</v>
      </c>
      <c r="AP80" s="281"/>
    </row>
    <row r="81" spans="2:969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82"/>
      <c r="Y81" s="82"/>
      <c r="Z81" s="82"/>
      <c r="AA81" s="278"/>
      <c r="AB81" s="278"/>
      <c r="AC81" s="278"/>
      <c r="AD81" s="278"/>
      <c r="AE81" s="278"/>
      <c r="AF81" s="278"/>
      <c r="AG81" s="278"/>
      <c r="AH81" s="278"/>
      <c r="AI81" s="278"/>
      <c r="AJ81" s="278"/>
      <c r="AK81" s="278"/>
      <c r="AL81" s="278"/>
      <c r="AM81" s="82"/>
      <c r="AN81" s="88">
        <f t="shared" si="22"/>
        <v>1</v>
      </c>
      <c r="AO81" s="89">
        <f t="shared" si="21"/>
        <v>0</v>
      </c>
      <c r="AP81" s="281"/>
    </row>
    <row r="82" spans="2:969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82"/>
      <c r="Y82" s="82"/>
      <c r="Z82" s="82"/>
      <c r="AA82" s="278"/>
      <c r="AB82" s="278"/>
      <c r="AC82" s="278"/>
      <c r="AD82" s="278"/>
      <c r="AE82" s="278"/>
      <c r="AF82" s="278"/>
      <c r="AG82" s="278"/>
      <c r="AH82" s="278"/>
      <c r="AI82" s="278"/>
      <c r="AJ82" s="278"/>
      <c r="AK82" s="278"/>
      <c r="AL82" s="278"/>
      <c r="AM82" s="82"/>
      <c r="AN82" s="88">
        <f t="shared" si="22"/>
        <v>1</v>
      </c>
      <c r="AO82" s="89">
        <f t="shared" si="21"/>
        <v>0</v>
      </c>
      <c r="AP82" s="281"/>
    </row>
    <row r="83" spans="2:969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82"/>
      <c r="Y83" s="82"/>
      <c r="Z83" s="82"/>
      <c r="AA83" s="278"/>
      <c r="AB83" s="278"/>
      <c r="AC83" s="278"/>
      <c r="AD83" s="278"/>
      <c r="AE83" s="278"/>
      <c r="AF83" s="278"/>
      <c r="AG83" s="278"/>
      <c r="AH83" s="278"/>
      <c r="AI83" s="278"/>
      <c r="AJ83" s="278"/>
      <c r="AK83" s="278"/>
      <c r="AL83" s="278"/>
      <c r="AM83" s="82"/>
      <c r="AN83" s="88">
        <f t="shared" si="22"/>
        <v>1</v>
      </c>
      <c r="AO83" s="89">
        <f t="shared" si="21"/>
        <v>0</v>
      </c>
      <c r="AP83" s="281"/>
    </row>
    <row r="84" spans="2:969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82"/>
      <c r="Y84" s="82"/>
      <c r="Z84" s="82"/>
      <c r="AA84" s="278"/>
      <c r="AB84" s="278"/>
      <c r="AC84" s="278"/>
      <c r="AD84" s="278"/>
      <c r="AE84" s="278"/>
      <c r="AF84" s="278"/>
      <c r="AG84" s="278"/>
      <c r="AH84" s="278"/>
      <c r="AI84" s="278"/>
      <c r="AJ84" s="278"/>
      <c r="AK84" s="278"/>
      <c r="AL84" s="278"/>
      <c r="AM84" s="82"/>
      <c r="AN84" s="88">
        <f t="shared" si="22"/>
        <v>1</v>
      </c>
      <c r="AO84" s="89">
        <f t="shared" si="21"/>
        <v>0</v>
      </c>
      <c r="AP84" s="281"/>
    </row>
    <row r="85" spans="2:969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82"/>
      <c r="Y85" s="82"/>
      <c r="Z85" s="82"/>
      <c r="AA85" s="278"/>
      <c r="AB85" s="278"/>
      <c r="AC85" s="278"/>
      <c r="AD85" s="278"/>
      <c r="AE85" s="278"/>
      <c r="AF85" s="278"/>
      <c r="AG85" s="278"/>
      <c r="AH85" s="278"/>
      <c r="AI85" s="278"/>
      <c r="AJ85" s="278"/>
      <c r="AK85" s="278"/>
      <c r="AL85" s="278"/>
      <c r="AM85" s="82"/>
      <c r="AN85" s="88">
        <f t="shared" si="22"/>
        <v>1</v>
      </c>
      <c r="AO85" s="89">
        <f t="shared" si="21"/>
        <v>0</v>
      </c>
      <c r="AP85" s="281"/>
    </row>
    <row r="86" spans="2:969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82"/>
      <c r="Y86" s="82"/>
      <c r="Z86" s="82"/>
      <c r="AA86" s="278"/>
      <c r="AB86" s="278"/>
      <c r="AC86" s="278"/>
      <c r="AD86" s="278"/>
      <c r="AE86" s="278"/>
      <c r="AF86" s="278"/>
      <c r="AG86" s="278"/>
      <c r="AH86" s="278"/>
      <c r="AI86" s="278"/>
      <c r="AJ86" s="278"/>
      <c r="AK86" s="278"/>
      <c r="AL86" s="278"/>
      <c r="AM86" s="82"/>
      <c r="AN86" s="88">
        <f t="shared" si="22"/>
        <v>1</v>
      </c>
      <c r="AO86" s="89">
        <f t="shared" si="21"/>
        <v>0</v>
      </c>
      <c r="AP86" s="281"/>
    </row>
    <row r="87" spans="2:969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82"/>
      <c r="Y87" s="82"/>
      <c r="Z87" s="82"/>
      <c r="AA87" s="278"/>
      <c r="AB87" s="278"/>
      <c r="AC87" s="278"/>
      <c r="AD87" s="278"/>
      <c r="AE87" s="278"/>
      <c r="AF87" s="278"/>
      <c r="AG87" s="278"/>
      <c r="AH87" s="278"/>
      <c r="AI87" s="278"/>
      <c r="AJ87" s="278"/>
      <c r="AK87" s="278"/>
      <c r="AL87" s="278"/>
      <c r="AM87" s="82"/>
      <c r="AN87" s="88">
        <f t="shared" si="22"/>
        <v>1</v>
      </c>
      <c r="AO87" s="89">
        <f t="shared" si="21"/>
        <v>0</v>
      </c>
      <c r="AP87" s="281"/>
    </row>
    <row r="88" spans="2:969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82"/>
      <c r="Y88" s="82"/>
      <c r="Z88" s="82"/>
      <c r="AA88" s="278"/>
      <c r="AB88" s="278"/>
      <c r="AC88" s="278"/>
      <c r="AD88" s="278"/>
      <c r="AE88" s="278"/>
      <c r="AF88" s="278"/>
      <c r="AG88" s="278"/>
      <c r="AH88" s="278"/>
      <c r="AI88" s="278"/>
      <c r="AJ88" s="278"/>
      <c r="AK88" s="278"/>
      <c r="AL88" s="278"/>
      <c r="AM88" s="82"/>
      <c r="AN88" s="88">
        <f t="shared" si="22"/>
        <v>1</v>
      </c>
      <c r="AO88" s="89">
        <f t="shared" si="21"/>
        <v>0</v>
      </c>
      <c r="AP88" s="281"/>
    </row>
    <row r="89" spans="2:969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82"/>
      <c r="Y89" s="82"/>
      <c r="Z89" s="82"/>
      <c r="AA89" s="278"/>
      <c r="AB89" s="278"/>
      <c r="AC89" s="278"/>
      <c r="AD89" s="278"/>
      <c r="AE89" s="278"/>
      <c r="AF89" s="278"/>
      <c r="AG89" s="278"/>
      <c r="AH89" s="278"/>
      <c r="AI89" s="278"/>
      <c r="AJ89" s="278"/>
      <c r="AK89" s="278"/>
      <c r="AL89" s="278"/>
      <c r="AM89" s="82"/>
      <c r="AN89" s="88">
        <f t="shared" si="22"/>
        <v>1</v>
      </c>
      <c r="AO89" s="89">
        <f t="shared" si="21"/>
        <v>0</v>
      </c>
      <c r="AP89" s="281"/>
    </row>
    <row r="90" spans="2:969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82"/>
      <c r="Y90" s="82"/>
      <c r="Z90" s="82"/>
      <c r="AA90" s="278"/>
      <c r="AB90" s="278"/>
      <c r="AC90" s="278"/>
      <c r="AD90" s="278"/>
      <c r="AE90" s="278"/>
      <c r="AF90" s="278"/>
      <c r="AG90" s="278"/>
      <c r="AH90" s="278"/>
      <c r="AI90" s="278"/>
      <c r="AJ90" s="278"/>
      <c r="AK90" s="278"/>
      <c r="AL90" s="278"/>
      <c r="AM90" s="82"/>
      <c r="AN90" s="88">
        <f t="shared" si="22"/>
        <v>1</v>
      </c>
      <c r="AO90" s="89">
        <f t="shared" si="21"/>
        <v>0</v>
      </c>
      <c r="AP90" s="281"/>
    </row>
    <row r="91" spans="2:969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82"/>
      <c r="Y91" s="82"/>
      <c r="Z91" s="82"/>
      <c r="AA91" s="278"/>
      <c r="AB91" s="278"/>
      <c r="AC91" s="278"/>
      <c r="AD91" s="278"/>
      <c r="AE91" s="278"/>
      <c r="AF91" s="278"/>
      <c r="AG91" s="278"/>
      <c r="AH91" s="278"/>
      <c r="AI91" s="278"/>
      <c r="AJ91" s="278"/>
      <c r="AK91" s="278"/>
      <c r="AL91" s="278"/>
      <c r="AM91" s="82"/>
      <c r="AN91" s="88">
        <f t="shared" si="22"/>
        <v>1</v>
      </c>
      <c r="AO91" s="89">
        <f t="shared" si="21"/>
        <v>0</v>
      </c>
      <c r="AP91" s="281"/>
      <c r="AS91" s="323" t="s">
        <v>374</v>
      </c>
    </row>
    <row r="92" spans="2:969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82"/>
      <c r="Y92" s="82"/>
      <c r="Z92" s="82"/>
      <c r="AA92" s="278"/>
      <c r="AB92" s="278"/>
      <c r="AC92" s="278"/>
      <c r="AD92" s="278"/>
      <c r="AE92" s="278"/>
      <c r="AF92" s="278"/>
      <c r="AG92" s="278"/>
      <c r="AH92" s="278"/>
      <c r="AI92" s="278"/>
      <c r="AJ92" s="278"/>
      <c r="AK92" s="278"/>
      <c r="AL92" s="278"/>
      <c r="AM92" s="82"/>
      <c r="AN92" s="88">
        <f t="shared" si="22"/>
        <v>1</v>
      </c>
      <c r="AO92" s="89">
        <f t="shared" si="21"/>
        <v>0</v>
      </c>
      <c r="AP92" s="281"/>
    </row>
    <row r="93" spans="2:969" s="269" customFormat="1" ht="13.8" thickBot="1" x14ac:dyDescent="0.25">
      <c r="B93" s="315"/>
      <c r="C93" s="345"/>
      <c r="D93" s="363"/>
      <c r="E93" s="370"/>
      <c r="F93" s="287" t="s">
        <v>337</v>
      </c>
      <c r="G93" s="288"/>
      <c r="H93" s="319"/>
      <c r="I93" s="57">
        <f>1-(COUNTIF(I77:I92,"☓"))/16</f>
        <v>1</v>
      </c>
      <c r="J93" s="59">
        <f t="shared" ref="J93:AM93" si="23">1-(COUNTIF(J77:J92,"☓"))/16</f>
        <v>1</v>
      </c>
      <c r="K93" s="59">
        <f t="shared" si="23"/>
        <v>1</v>
      </c>
      <c r="L93" s="59">
        <f t="shared" si="23"/>
        <v>1</v>
      </c>
      <c r="M93" s="59">
        <f t="shared" si="23"/>
        <v>1</v>
      </c>
      <c r="N93" s="59">
        <f t="shared" si="23"/>
        <v>1</v>
      </c>
      <c r="O93" s="59">
        <f t="shared" si="23"/>
        <v>1</v>
      </c>
      <c r="P93" s="59">
        <f t="shared" si="23"/>
        <v>1</v>
      </c>
      <c r="Q93" s="59">
        <f t="shared" si="23"/>
        <v>1</v>
      </c>
      <c r="R93" s="59">
        <f t="shared" si="23"/>
        <v>1</v>
      </c>
      <c r="S93" s="59">
        <f t="shared" si="23"/>
        <v>1</v>
      </c>
      <c r="T93" s="59">
        <f t="shared" si="23"/>
        <v>1</v>
      </c>
      <c r="U93" s="59">
        <f t="shared" si="23"/>
        <v>1</v>
      </c>
      <c r="V93" s="59">
        <f t="shared" si="23"/>
        <v>1</v>
      </c>
      <c r="W93" s="59">
        <f t="shared" si="23"/>
        <v>1</v>
      </c>
      <c r="X93" s="59">
        <f t="shared" si="23"/>
        <v>1</v>
      </c>
      <c r="Y93" s="59">
        <f t="shared" si="23"/>
        <v>1</v>
      </c>
      <c r="Z93" s="59">
        <f t="shared" si="23"/>
        <v>1</v>
      </c>
      <c r="AA93" s="59">
        <f t="shared" si="23"/>
        <v>1</v>
      </c>
      <c r="AB93" s="59">
        <f t="shared" si="23"/>
        <v>1</v>
      </c>
      <c r="AC93" s="59">
        <f t="shared" si="23"/>
        <v>1</v>
      </c>
      <c r="AD93" s="59">
        <f t="shared" si="23"/>
        <v>1</v>
      </c>
      <c r="AE93" s="59">
        <f t="shared" si="23"/>
        <v>1</v>
      </c>
      <c r="AF93" s="59">
        <f t="shared" si="23"/>
        <v>1</v>
      </c>
      <c r="AG93" s="59">
        <f t="shared" si="23"/>
        <v>1</v>
      </c>
      <c r="AH93" s="59">
        <f t="shared" si="23"/>
        <v>1</v>
      </c>
      <c r="AI93" s="59">
        <f t="shared" si="23"/>
        <v>1</v>
      </c>
      <c r="AJ93" s="59">
        <f t="shared" si="23"/>
        <v>1</v>
      </c>
      <c r="AK93" s="59">
        <f t="shared" si="23"/>
        <v>1</v>
      </c>
      <c r="AL93" s="59">
        <f t="shared" si="23"/>
        <v>1</v>
      </c>
      <c r="AM93" s="60">
        <f t="shared" si="23"/>
        <v>1</v>
      </c>
      <c r="AN93" s="97" t="str">
        <f>IF(AO93=0,"100%",AVERAGE(I93:AM93))</f>
        <v>100%</v>
      </c>
      <c r="AO93" s="93">
        <f>SUM(AO77:AO92)</f>
        <v>0</v>
      </c>
      <c r="AP93" s="281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  <c r="BQ93" s="282"/>
      <c r="BR93" s="282"/>
      <c r="BS93" s="282"/>
      <c r="BT93" s="282"/>
      <c r="BU93" s="282"/>
      <c r="BV93" s="282"/>
      <c r="BW93" s="282"/>
      <c r="BX93" s="282"/>
      <c r="BY93" s="282"/>
      <c r="BZ93" s="282"/>
      <c r="CA93" s="282"/>
      <c r="CB93" s="282"/>
      <c r="CC93" s="282"/>
      <c r="CD93" s="282"/>
      <c r="CE93" s="282"/>
      <c r="CF93" s="282"/>
      <c r="CG93" s="282"/>
      <c r="CH93" s="282"/>
      <c r="CI93" s="282"/>
      <c r="CJ93" s="282"/>
      <c r="CK93" s="282"/>
      <c r="CL93" s="282"/>
      <c r="CM93" s="282"/>
      <c r="CN93" s="282"/>
      <c r="CO93" s="282"/>
      <c r="CP93" s="282"/>
      <c r="CQ93" s="282"/>
      <c r="CR93" s="282"/>
      <c r="CS93" s="282"/>
      <c r="CT93" s="282"/>
      <c r="CU93" s="282"/>
      <c r="CV93" s="282"/>
      <c r="CW93" s="282"/>
      <c r="CX93" s="282"/>
      <c r="CY93" s="282"/>
      <c r="CZ93" s="282"/>
      <c r="DA93" s="282"/>
      <c r="DB93" s="282"/>
      <c r="DC93" s="282"/>
      <c r="DD93" s="282"/>
      <c r="DE93" s="282"/>
      <c r="DF93" s="282"/>
      <c r="DG93" s="282"/>
      <c r="DH93" s="282"/>
      <c r="DI93" s="282"/>
      <c r="DJ93" s="282"/>
      <c r="DK93" s="282"/>
      <c r="DL93" s="282"/>
      <c r="DM93" s="282"/>
      <c r="DN93" s="282"/>
      <c r="DO93" s="282"/>
      <c r="DP93" s="282"/>
      <c r="DQ93" s="282"/>
      <c r="DR93" s="282"/>
      <c r="DS93" s="282"/>
      <c r="DT93" s="282"/>
      <c r="DU93" s="282"/>
      <c r="DV93" s="282"/>
      <c r="DW93" s="282"/>
      <c r="DX93" s="282"/>
      <c r="DY93" s="282"/>
      <c r="DZ93" s="282"/>
      <c r="EA93" s="282"/>
      <c r="EB93" s="282"/>
      <c r="EC93" s="282"/>
      <c r="ED93" s="282"/>
      <c r="EE93" s="282"/>
      <c r="EF93" s="282"/>
      <c r="EG93" s="282"/>
      <c r="EH93" s="282"/>
      <c r="EI93" s="282"/>
      <c r="EJ93" s="282"/>
      <c r="EK93" s="282"/>
      <c r="EL93" s="282"/>
      <c r="EM93" s="282"/>
      <c r="EN93" s="282"/>
      <c r="EO93" s="282"/>
      <c r="EP93" s="282"/>
      <c r="EQ93" s="282"/>
      <c r="ER93" s="282"/>
      <c r="ES93" s="282"/>
      <c r="ET93" s="282"/>
      <c r="EU93" s="282"/>
      <c r="EV93" s="282"/>
      <c r="EW93" s="282"/>
      <c r="EX93" s="282"/>
      <c r="EY93" s="282"/>
      <c r="EZ93" s="282"/>
      <c r="FA93" s="282"/>
      <c r="FB93" s="282"/>
      <c r="FC93" s="282"/>
      <c r="FD93" s="282"/>
      <c r="FE93" s="282"/>
      <c r="FF93" s="282"/>
      <c r="FG93" s="282"/>
      <c r="FH93" s="282"/>
      <c r="FI93" s="282"/>
      <c r="FJ93" s="282"/>
      <c r="FK93" s="282"/>
      <c r="FL93" s="282"/>
      <c r="FM93" s="282"/>
      <c r="FN93" s="282"/>
      <c r="FO93" s="282"/>
      <c r="FP93" s="282"/>
      <c r="FQ93" s="282"/>
      <c r="FR93" s="282"/>
      <c r="FS93" s="282"/>
      <c r="FT93" s="282"/>
      <c r="FU93" s="282"/>
      <c r="FV93" s="282"/>
      <c r="FW93" s="282"/>
      <c r="FX93" s="282"/>
      <c r="FY93" s="282"/>
      <c r="FZ93" s="282"/>
      <c r="GA93" s="282"/>
      <c r="GB93" s="282"/>
      <c r="GC93" s="282"/>
      <c r="GD93" s="282"/>
      <c r="GE93" s="282"/>
      <c r="GF93" s="282"/>
      <c r="GG93" s="282"/>
      <c r="GH93" s="282"/>
      <c r="GI93" s="282"/>
      <c r="GJ93" s="282"/>
      <c r="GK93" s="282"/>
      <c r="GL93" s="282"/>
      <c r="GM93" s="282"/>
      <c r="GN93" s="282"/>
      <c r="GO93" s="282"/>
      <c r="GP93" s="282"/>
      <c r="GQ93" s="282"/>
      <c r="GR93" s="282"/>
      <c r="GS93" s="282"/>
      <c r="GT93" s="282"/>
      <c r="GU93" s="282"/>
      <c r="GV93" s="282"/>
      <c r="GW93" s="282"/>
      <c r="GX93" s="282"/>
      <c r="GY93" s="282"/>
      <c r="GZ93" s="282"/>
      <c r="HA93" s="282"/>
      <c r="HB93" s="282"/>
      <c r="HC93" s="282"/>
      <c r="HD93" s="282"/>
      <c r="HE93" s="282"/>
      <c r="HF93" s="282"/>
      <c r="HG93" s="282"/>
      <c r="HH93" s="282"/>
      <c r="HI93" s="282"/>
      <c r="HJ93" s="282"/>
      <c r="HK93" s="282"/>
      <c r="HL93" s="282"/>
      <c r="HM93" s="282"/>
      <c r="HN93" s="282"/>
      <c r="HO93" s="282"/>
      <c r="HP93" s="282"/>
      <c r="HQ93" s="282"/>
      <c r="HR93" s="282"/>
      <c r="HS93" s="282"/>
      <c r="HT93" s="282"/>
      <c r="HU93" s="282"/>
      <c r="HV93" s="282"/>
      <c r="HW93" s="282"/>
      <c r="HX93" s="282"/>
      <c r="HY93" s="282"/>
      <c r="HZ93" s="282"/>
      <c r="IA93" s="282"/>
      <c r="IB93" s="282"/>
      <c r="IC93" s="282"/>
      <c r="ID93" s="282"/>
      <c r="IE93" s="282"/>
      <c r="IF93" s="282"/>
      <c r="IG93" s="282"/>
      <c r="IH93" s="282"/>
      <c r="II93" s="282"/>
      <c r="IJ93" s="282"/>
      <c r="IK93" s="282"/>
      <c r="IL93" s="282"/>
      <c r="IM93" s="282"/>
      <c r="IN93" s="282"/>
      <c r="IO93" s="282"/>
      <c r="IP93" s="282"/>
      <c r="IQ93" s="282"/>
      <c r="IR93" s="282"/>
      <c r="IS93" s="282"/>
      <c r="IT93" s="282"/>
      <c r="IU93" s="282"/>
      <c r="IV93" s="282"/>
      <c r="IW93" s="282"/>
      <c r="IX93" s="282"/>
      <c r="IY93" s="282"/>
      <c r="IZ93" s="282"/>
      <c r="JA93" s="282"/>
      <c r="JB93" s="282"/>
      <c r="JC93" s="282"/>
      <c r="JD93" s="282"/>
      <c r="JE93" s="282"/>
      <c r="JF93" s="282"/>
      <c r="JG93" s="282"/>
      <c r="JH93" s="282"/>
      <c r="JI93" s="282"/>
      <c r="JJ93" s="282"/>
      <c r="JK93" s="282"/>
      <c r="JL93" s="282"/>
      <c r="JM93" s="282"/>
      <c r="JN93" s="282"/>
      <c r="JO93" s="282"/>
      <c r="JP93" s="282"/>
      <c r="JQ93" s="282"/>
      <c r="JR93" s="282"/>
      <c r="JS93" s="282"/>
      <c r="JT93" s="282"/>
      <c r="JU93" s="282"/>
      <c r="JV93" s="282"/>
      <c r="JW93" s="282"/>
      <c r="JX93" s="282"/>
      <c r="JY93" s="282"/>
      <c r="JZ93" s="282"/>
      <c r="KA93" s="282"/>
      <c r="KB93" s="282"/>
      <c r="KC93" s="282"/>
      <c r="KD93" s="282"/>
      <c r="KE93" s="282"/>
      <c r="KF93" s="282"/>
      <c r="KG93" s="282"/>
      <c r="KH93" s="282"/>
      <c r="KI93" s="282"/>
      <c r="KJ93" s="282"/>
      <c r="KK93" s="282"/>
      <c r="KL93" s="282"/>
      <c r="KM93" s="282"/>
      <c r="KN93" s="282"/>
      <c r="KO93" s="282"/>
      <c r="KP93" s="282"/>
      <c r="KQ93" s="282"/>
      <c r="KR93" s="282"/>
      <c r="KS93" s="282"/>
      <c r="KT93" s="282"/>
      <c r="KU93" s="282"/>
      <c r="KV93" s="282"/>
      <c r="KW93" s="282"/>
      <c r="KX93" s="282"/>
      <c r="KY93" s="282"/>
      <c r="KZ93" s="282"/>
      <c r="LA93" s="282"/>
      <c r="LB93" s="282"/>
      <c r="LC93" s="282"/>
      <c r="LD93" s="282"/>
      <c r="LE93" s="282"/>
      <c r="LF93" s="282"/>
      <c r="LG93" s="282"/>
      <c r="LH93" s="282"/>
      <c r="LI93" s="282"/>
      <c r="LJ93" s="282"/>
      <c r="LK93" s="282"/>
      <c r="LL93" s="282"/>
      <c r="LM93" s="282"/>
      <c r="LN93" s="282"/>
      <c r="LO93" s="282"/>
      <c r="LP93" s="282"/>
      <c r="LQ93" s="282"/>
      <c r="LR93" s="282"/>
      <c r="LS93" s="282"/>
      <c r="LT93" s="282"/>
      <c r="LU93" s="282"/>
      <c r="LV93" s="282"/>
      <c r="LW93" s="282"/>
      <c r="LX93" s="282"/>
      <c r="LY93" s="282"/>
      <c r="LZ93" s="282"/>
      <c r="MA93" s="282"/>
      <c r="MB93" s="282"/>
      <c r="MC93" s="282"/>
      <c r="MD93" s="282"/>
      <c r="ME93" s="282"/>
      <c r="MF93" s="282"/>
      <c r="MG93" s="282"/>
      <c r="MH93" s="282"/>
      <c r="MI93" s="282"/>
      <c r="MJ93" s="282"/>
      <c r="MK93" s="282"/>
      <c r="ML93" s="282"/>
      <c r="MM93" s="282"/>
      <c r="MN93" s="282"/>
      <c r="MO93" s="282"/>
      <c r="MP93" s="282"/>
      <c r="MQ93" s="282"/>
      <c r="MR93" s="282"/>
      <c r="MS93" s="282"/>
      <c r="MT93" s="282"/>
      <c r="MU93" s="282"/>
      <c r="MV93" s="282"/>
      <c r="MW93" s="282"/>
      <c r="MX93" s="282"/>
      <c r="MY93" s="282"/>
      <c r="MZ93" s="282"/>
      <c r="NA93" s="282"/>
      <c r="NB93" s="282"/>
      <c r="NC93" s="282"/>
      <c r="ND93" s="282"/>
      <c r="NE93" s="282"/>
      <c r="NF93" s="282"/>
      <c r="NG93" s="282"/>
      <c r="NH93" s="282"/>
      <c r="NI93" s="282"/>
      <c r="NJ93" s="282"/>
      <c r="NK93" s="282"/>
      <c r="NL93" s="282"/>
      <c r="NM93" s="282"/>
      <c r="NN93" s="282"/>
      <c r="NO93" s="282"/>
      <c r="NP93" s="282"/>
      <c r="NQ93" s="282"/>
      <c r="NR93" s="282"/>
      <c r="NS93" s="282"/>
      <c r="NT93" s="282"/>
      <c r="NU93" s="282"/>
      <c r="NV93" s="282"/>
      <c r="NW93" s="282"/>
      <c r="NX93" s="282"/>
      <c r="NY93" s="282"/>
      <c r="NZ93" s="282"/>
      <c r="OA93" s="282"/>
      <c r="OB93" s="282"/>
      <c r="OC93" s="282"/>
      <c r="OD93" s="282"/>
      <c r="OE93" s="282"/>
      <c r="OF93" s="282"/>
      <c r="OG93" s="282"/>
      <c r="OH93" s="282"/>
      <c r="OI93" s="282"/>
      <c r="OJ93" s="282"/>
      <c r="OK93" s="282"/>
      <c r="OL93" s="282"/>
      <c r="OM93" s="282"/>
      <c r="ON93" s="282"/>
      <c r="OO93" s="282"/>
      <c r="OP93" s="282"/>
      <c r="OQ93" s="282"/>
      <c r="OR93" s="282"/>
      <c r="OS93" s="282"/>
      <c r="OT93" s="282"/>
      <c r="OU93" s="282"/>
      <c r="OV93" s="282"/>
      <c r="OW93" s="282"/>
      <c r="OX93" s="282"/>
      <c r="OY93" s="282"/>
      <c r="OZ93" s="282"/>
      <c r="PA93" s="282"/>
      <c r="PB93" s="282"/>
      <c r="PC93" s="282"/>
      <c r="PD93" s="282"/>
      <c r="PE93" s="282"/>
      <c r="PF93" s="282"/>
      <c r="PG93" s="282"/>
      <c r="PH93" s="282"/>
      <c r="PI93" s="282"/>
      <c r="PJ93" s="282"/>
      <c r="PK93" s="282"/>
      <c r="PL93" s="282"/>
      <c r="PM93" s="282"/>
      <c r="PN93" s="282"/>
      <c r="PO93" s="282"/>
      <c r="PP93" s="282"/>
      <c r="PQ93" s="282"/>
      <c r="PR93" s="282"/>
      <c r="PS93" s="282"/>
      <c r="PT93" s="282"/>
      <c r="PU93" s="282"/>
      <c r="PV93" s="282"/>
      <c r="PW93" s="282"/>
      <c r="PX93" s="282"/>
      <c r="PY93" s="282"/>
      <c r="PZ93" s="282"/>
      <c r="QA93" s="282"/>
      <c r="QB93" s="282"/>
      <c r="QC93" s="282"/>
      <c r="QD93" s="282"/>
      <c r="QE93" s="282"/>
      <c r="QF93" s="282"/>
      <c r="QG93" s="282"/>
      <c r="QH93" s="282"/>
      <c r="QI93" s="282"/>
      <c r="QJ93" s="282"/>
      <c r="QK93" s="282"/>
      <c r="QL93" s="282"/>
      <c r="QM93" s="282"/>
      <c r="QN93" s="282"/>
      <c r="QO93" s="282"/>
      <c r="QP93" s="282"/>
      <c r="QQ93" s="282"/>
      <c r="QR93" s="282"/>
      <c r="QS93" s="282"/>
      <c r="QT93" s="282"/>
      <c r="QU93" s="282"/>
      <c r="QV93" s="282"/>
      <c r="QW93" s="282"/>
      <c r="QX93" s="282"/>
      <c r="QY93" s="282"/>
      <c r="QZ93" s="282"/>
      <c r="RA93" s="282"/>
      <c r="RB93" s="282"/>
      <c r="RC93" s="282"/>
      <c r="RD93" s="282"/>
      <c r="RE93" s="282"/>
      <c r="RF93" s="282"/>
      <c r="RG93" s="282"/>
      <c r="RH93" s="282"/>
      <c r="RI93" s="282"/>
      <c r="RJ93" s="282"/>
      <c r="RK93" s="282"/>
      <c r="RL93" s="282"/>
      <c r="RM93" s="282"/>
      <c r="RN93" s="282"/>
      <c r="RO93" s="282"/>
      <c r="RP93" s="282"/>
      <c r="RQ93" s="282"/>
      <c r="RR93" s="282"/>
      <c r="RS93" s="282"/>
      <c r="RT93" s="282"/>
      <c r="RU93" s="282"/>
      <c r="RV93" s="282"/>
      <c r="RW93" s="282"/>
      <c r="RX93" s="282"/>
      <c r="RY93" s="282"/>
      <c r="RZ93" s="282"/>
      <c r="SA93" s="282"/>
      <c r="SB93" s="282"/>
      <c r="SC93" s="282"/>
      <c r="SD93" s="282"/>
      <c r="SE93" s="282"/>
      <c r="SF93" s="282"/>
      <c r="SG93" s="282"/>
      <c r="SH93" s="282"/>
      <c r="SI93" s="282"/>
      <c r="SJ93" s="282"/>
      <c r="SK93" s="282"/>
      <c r="SL93" s="282"/>
      <c r="SM93" s="282"/>
      <c r="SN93" s="282"/>
      <c r="SO93" s="282"/>
      <c r="SP93" s="282"/>
      <c r="SQ93" s="282"/>
      <c r="SR93" s="282"/>
      <c r="SS93" s="282"/>
      <c r="ST93" s="282"/>
      <c r="SU93" s="282"/>
      <c r="SV93" s="282"/>
      <c r="SW93" s="282"/>
      <c r="SX93" s="282"/>
      <c r="SY93" s="282"/>
      <c r="SZ93" s="282"/>
      <c r="TA93" s="282"/>
      <c r="TB93" s="282"/>
      <c r="TC93" s="282"/>
      <c r="TD93" s="282"/>
      <c r="TE93" s="282"/>
      <c r="TF93" s="282"/>
      <c r="TG93" s="282"/>
      <c r="TH93" s="282"/>
      <c r="TI93" s="282"/>
      <c r="TJ93" s="282"/>
      <c r="TK93" s="282"/>
      <c r="TL93" s="282"/>
      <c r="TM93" s="282"/>
      <c r="TN93" s="282"/>
      <c r="TO93" s="282"/>
      <c r="TP93" s="282"/>
      <c r="TQ93" s="282"/>
      <c r="TR93" s="282"/>
      <c r="TS93" s="282"/>
      <c r="TT93" s="282"/>
      <c r="TU93" s="282"/>
      <c r="TV93" s="282"/>
      <c r="TW93" s="282"/>
      <c r="TX93" s="282"/>
      <c r="TY93" s="282"/>
      <c r="TZ93" s="282"/>
      <c r="UA93" s="282"/>
      <c r="UB93" s="282"/>
      <c r="UC93" s="282"/>
      <c r="UD93" s="282"/>
      <c r="UE93" s="282"/>
      <c r="UF93" s="282"/>
      <c r="UG93" s="282"/>
      <c r="UH93" s="282"/>
      <c r="UI93" s="282"/>
      <c r="UJ93" s="282"/>
      <c r="UK93" s="282"/>
      <c r="UL93" s="282"/>
      <c r="UM93" s="282"/>
      <c r="UN93" s="282"/>
      <c r="UO93" s="282"/>
      <c r="UP93" s="282"/>
      <c r="UQ93" s="282"/>
      <c r="UR93" s="282"/>
      <c r="US93" s="282"/>
      <c r="UT93" s="282"/>
      <c r="UU93" s="282"/>
      <c r="UV93" s="282"/>
      <c r="UW93" s="282"/>
      <c r="UX93" s="282"/>
      <c r="UY93" s="282"/>
      <c r="UZ93" s="282"/>
      <c r="VA93" s="282"/>
      <c r="VB93" s="282"/>
      <c r="VC93" s="282"/>
      <c r="VD93" s="282"/>
      <c r="VE93" s="282"/>
      <c r="VF93" s="282"/>
      <c r="VG93" s="282"/>
      <c r="VH93" s="282"/>
      <c r="VI93" s="282"/>
      <c r="VJ93" s="282"/>
      <c r="VK93" s="282"/>
      <c r="VL93" s="282"/>
      <c r="VM93" s="282"/>
      <c r="VN93" s="282"/>
      <c r="VO93" s="282"/>
      <c r="VP93" s="282"/>
      <c r="VQ93" s="282"/>
      <c r="VR93" s="282"/>
      <c r="VS93" s="282"/>
      <c r="VT93" s="282"/>
      <c r="VU93" s="282"/>
      <c r="VV93" s="282"/>
      <c r="VW93" s="282"/>
      <c r="VX93" s="282"/>
      <c r="VY93" s="282"/>
      <c r="VZ93" s="282"/>
      <c r="WA93" s="282"/>
      <c r="WB93" s="282"/>
      <c r="WC93" s="282"/>
      <c r="WD93" s="282"/>
      <c r="WE93" s="282"/>
      <c r="WF93" s="282"/>
      <c r="WG93" s="282"/>
      <c r="WH93" s="282"/>
      <c r="WI93" s="282"/>
      <c r="WJ93" s="282"/>
      <c r="WK93" s="282"/>
      <c r="WL93" s="282"/>
      <c r="WM93" s="282"/>
      <c r="WN93" s="282"/>
      <c r="WO93" s="282"/>
      <c r="WP93" s="282"/>
      <c r="WQ93" s="282"/>
      <c r="WR93" s="282"/>
      <c r="WS93" s="282"/>
      <c r="WT93" s="282"/>
      <c r="WU93" s="282"/>
      <c r="WV93" s="282"/>
      <c r="WW93" s="282"/>
      <c r="WX93" s="282"/>
      <c r="WY93" s="282"/>
      <c r="WZ93" s="282"/>
      <c r="XA93" s="282"/>
      <c r="XB93" s="282"/>
      <c r="XC93" s="282"/>
      <c r="XD93" s="282"/>
      <c r="XE93" s="282"/>
      <c r="XF93" s="282"/>
      <c r="XG93" s="282"/>
      <c r="XH93" s="282"/>
      <c r="XI93" s="282"/>
      <c r="XJ93" s="282"/>
      <c r="XK93" s="282"/>
      <c r="XL93" s="282"/>
      <c r="XM93" s="282"/>
      <c r="XN93" s="282"/>
      <c r="XO93" s="282"/>
      <c r="XP93" s="282"/>
      <c r="XQ93" s="282"/>
      <c r="XR93" s="282"/>
      <c r="XS93" s="282"/>
      <c r="XT93" s="282"/>
      <c r="XU93" s="282"/>
      <c r="XV93" s="282"/>
      <c r="XW93" s="282"/>
      <c r="XX93" s="282"/>
      <c r="XY93" s="282"/>
      <c r="XZ93" s="282"/>
      <c r="YA93" s="282"/>
      <c r="YB93" s="282"/>
      <c r="YC93" s="282"/>
      <c r="YD93" s="282"/>
      <c r="YE93" s="282"/>
      <c r="YF93" s="282"/>
      <c r="YG93" s="282"/>
      <c r="YH93" s="282"/>
      <c r="YI93" s="282"/>
      <c r="YJ93" s="282"/>
      <c r="YK93" s="282"/>
      <c r="YL93" s="282"/>
      <c r="YM93" s="282"/>
      <c r="YN93" s="282"/>
      <c r="YO93" s="282"/>
      <c r="YP93" s="282"/>
      <c r="YQ93" s="282"/>
      <c r="YR93" s="282"/>
      <c r="YS93" s="282"/>
      <c r="YT93" s="282"/>
      <c r="YU93" s="282"/>
      <c r="YV93" s="282"/>
      <c r="YW93" s="282"/>
      <c r="YX93" s="282"/>
      <c r="YY93" s="282"/>
      <c r="YZ93" s="282"/>
      <c r="ZA93" s="282"/>
      <c r="ZB93" s="282"/>
      <c r="ZC93" s="282"/>
      <c r="ZD93" s="282"/>
      <c r="ZE93" s="282"/>
      <c r="ZF93" s="282"/>
      <c r="ZG93" s="282"/>
      <c r="ZH93" s="282"/>
      <c r="ZI93" s="282"/>
      <c r="ZJ93" s="282"/>
      <c r="ZK93" s="282"/>
      <c r="ZL93" s="282"/>
      <c r="ZM93" s="282"/>
      <c r="ZN93" s="282"/>
      <c r="ZO93" s="282"/>
      <c r="ZP93" s="282"/>
      <c r="ZQ93" s="282"/>
      <c r="ZR93" s="282"/>
      <c r="ZS93" s="282"/>
      <c r="ZT93" s="282"/>
      <c r="ZU93" s="282"/>
      <c r="ZV93" s="282"/>
      <c r="ZW93" s="282"/>
      <c r="ZX93" s="282"/>
      <c r="ZY93" s="282"/>
      <c r="ZZ93" s="282"/>
      <c r="AAA93" s="282"/>
      <c r="AAB93" s="282"/>
      <c r="AAC93" s="282"/>
      <c r="AAD93" s="282"/>
      <c r="AAE93" s="282"/>
      <c r="AAF93" s="282"/>
      <c r="AAG93" s="282"/>
      <c r="AAH93" s="282"/>
      <c r="AAI93" s="282"/>
      <c r="AAJ93" s="282"/>
      <c r="AAK93" s="282"/>
      <c r="AAL93" s="282"/>
      <c r="AAM93" s="282"/>
      <c r="AAN93" s="282"/>
      <c r="AAO93" s="282"/>
      <c r="AAP93" s="282"/>
      <c r="AAQ93" s="282"/>
      <c r="AAR93" s="282"/>
      <c r="AAS93" s="282"/>
      <c r="AAT93" s="282"/>
      <c r="AAU93" s="282"/>
      <c r="AAV93" s="282"/>
      <c r="AAW93" s="282"/>
      <c r="AAX93" s="282"/>
      <c r="AAY93" s="282"/>
      <c r="AAZ93" s="282"/>
      <c r="ABA93" s="282"/>
      <c r="ABB93" s="282"/>
      <c r="ABC93" s="282"/>
      <c r="ABD93" s="282"/>
      <c r="ABE93" s="282"/>
      <c r="ABF93" s="282"/>
      <c r="ABG93" s="282"/>
      <c r="ABH93" s="282"/>
      <c r="ABI93" s="282"/>
      <c r="ABJ93" s="282"/>
      <c r="ABK93" s="282"/>
      <c r="ABL93" s="282"/>
      <c r="ABM93" s="282"/>
      <c r="ABN93" s="282"/>
      <c r="ABO93" s="282"/>
      <c r="ABP93" s="282"/>
      <c r="ABQ93" s="282"/>
      <c r="ABR93" s="282"/>
      <c r="ABS93" s="282"/>
      <c r="ABT93" s="282"/>
      <c r="ABU93" s="282"/>
      <c r="ABV93" s="282"/>
      <c r="ABW93" s="282"/>
      <c r="ABX93" s="282"/>
      <c r="ABY93" s="282"/>
      <c r="ABZ93" s="282"/>
      <c r="ACA93" s="282"/>
      <c r="ACB93" s="282"/>
      <c r="ACC93" s="282"/>
      <c r="ACD93" s="282"/>
      <c r="ACE93" s="282"/>
      <c r="ACF93" s="282"/>
      <c r="ACG93" s="282"/>
      <c r="ACH93" s="282"/>
      <c r="ACI93" s="282"/>
      <c r="ACJ93" s="282"/>
      <c r="ACK93" s="282"/>
      <c r="ACL93" s="282"/>
      <c r="ACM93" s="282"/>
      <c r="ACN93" s="282"/>
      <c r="ACO93" s="282"/>
      <c r="ACP93" s="282"/>
      <c r="ACQ93" s="282"/>
      <c r="ACR93" s="282"/>
      <c r="ACS93" s="282"/>
      <c r="ACT93" s="282"/>
      <c r="ACU93" s="282"/>
      <c r="ACV93" s="282"/>
      <c r="ACW93" s="282"/>
      <c r="ACX93" s="282"/>
      <c r="ACY93" s="282"/>
      <c r="ACZ93" s="282"/>
      <c r="ADA93" s="282"/>
      <c r="ADB93" s="282"/>
      <c r="ADC93" s="282"/>
      <c r="ADD93" s="282"/>
      <c r="ADE93" s="282"/>
      <c r="ADF93" s="282"/>
      <c r="ADG93" s="282"/>
      <c r="ADH93" s="282"/>
      <c r="ADI93" s="282"/>
      <c r="ADJ93" s="282"/>
      <c r="ADK93" s="282"/>
      <c r="ADL93" s="282"/>
      <c r="ADM93" s="282"/>
      <c r="ADN93" s="282"/>
      <c r="ADO93" s="282"/>
      <c r="ADP93" s="282"/>
      <c r="ADQ93" s="282"/>
      <c r="ADR93" s="282"/>
      <c r="ADS93" s="282"/>
      <c r="ADT93" s="282"/>
      <c r="ADU93" s="282"/>
      <c r="ADV93" s="282"/>
      <c r="ADW93" s="282"/>
      <c r="ADX93" s="282"/>
      <c r="ADY93" s="282"/>
      <c r="ADZ93" s="282"/>
      <c r="AEA93" s="282"/>
      <c r="AEB93" s="282"/>
      <c r="AEC93" s="282"/>
      <c r="AED93" s="282"/>
      <c r="AEE93" s="282"/>
      <c r="AEF93" s="282"/>
      <c r="AEG93" s="282"/>
      <c r="AEH93" s="282"/>
      <c r="AEI93" s="282"/>
      <c r="AEJ93" s="282"/>
      <c r="AEK93" s="282"/>
      <c r="AEL93" s="282"/>
      <c r="AEM93" s="282"/>
      <c r="AEN93" s="282"/>
      <c r="AEO93" s="282"/>
      <c r="AEP93" s="282"/>
      <c r="AEQ93" s="282"/>
      <c r="AER93" s="282"/>
      <c r="AES93" s="282"/>
      <c r="AET93" s="282"/>
      <c r="AEU93" s="282"/>
      <c r="AEV93" s="282"/>
      <c r="AEW93" s="282"/>
      <c r="AEX93" s="282"/>
      <c r="AEY93" s="282"/>
      <c r="AEZ93" s="282"/>
      <c r="AFA93" s="282"/>
      <c r="AFB93" s="282"/>
      <c r="AFC93" s="282"/>
      <c r="AFD93" s="282"/>
      <c r="AFE93" s="282"/>
      <c r="AFF93" s="282"/>
      <c r="AFG93" s="282"/>
      <c r="AFH93" s="282"/>
      <c r="AFI93" s="282"/>
      <c r="AFJ93" s="282"/>
      <c r="AFK93" s="282"/>
      <c r="AFL93" s="282"/>
      <c r="AFM93" s="282"/>
      <c r="AFN93" s="282"/>
      <c r="AFO93" s="282"/>
      <c r="AFP93" s="282"/>
      <c r="AFQ93" s="282"/>
      <c r="AFR93" s="282"/>
      <c r="AFS93" s="282"/>
      <c r="AFT93" s="282"/>
      <c r="AFU93" s="282"/>
      <c r="AFV93" s="282"/>
      <c r="AFW93" s="282"/>
      <c r="AFX93" s="282"/>
      <c r="AFY93" s="282"/>
      <c r="AFZ93" s="282"/>
      <c r="AGA93" s="282"/>
      <c r="AGB93" s="282"/>
      <c r="AGC93" s="282"/>
      <c r="AGD93" s="282"/>
      <c r="AGE93" s="282"/>
      <c r="AGF93" s="282"/>
      <c r="AGG93" s="282"/>
      <c r="AGH93" s="282"/>
      <c r="AGI93" s="282"/>
      <c r="AGJ93" s="282"/>
      <c r="AGK93" s="282"/>
      <c r="AGL93" s="282"/>
      <c r="AGM93" s="282"/>
      <c r="AGN93" s="282"/>
      <c r="AGO93" s="282"/>
      <c r="AGP93" s="282"/>
      <c r="AGQ93" s="282"/>
      <c r="AGR93" s="282"/>
      <c r="AGS93" s="282"/>
      <c r="AGT93" s="282"/>
      <c r="AGU93" s="282"/>
      <c r="AGV93" s="282"/>
      <c r="AGW93" s="282"/>
      <c r="AGX93" s="282"/>
      <c r="AGY93" s="282"/>
      <c r="AGZ93" s="282"/>
      <c r="AHA93" s="282"/>
      <c r="AHB93" s="282"/>
      <c r="AHC93" s="282"/>
      <c r="AHD93" s="282"/>
      <c r="AHE93" s="282"/>
      <c r="AHF93" s="282"/>
      <c r="AHG93" s="282"/>
      <c r="AHH93" s="282"/>
      <c r="AHI93" s="282"/>
      <c r="AHJ93" s="282"/>
      <c r="AHK93" s="282"/>
      <c r="AHL93" s="282"/>
      <c r="AHM93" s="282"/>
      <c r="AHN93" s="282"/>
      <c r="AHO93" s="282"/>
      <c r="AHP93" s="282"/>
      <c r="AHQ93" s="282"/>
      <c r="AHR93" s="282"/>
      <c r="AHS93" s="282"/>
      <c r="AHT93" s="282"/>
      <c r="AHU93" s="282"/>
      <c r="AHV93" s="282"/>
      <c r="AHW93" s="282"/>
      <c r="AHX93" s="282"/>
      <c r="AHY93" s="282"/>
      <c r="AHZ93" s="282"/>
      <c r="AIA93" s="282"/>
      <c r="AIB93" s="282"/>
      <c r="AIC93" s="282"/>
      <c r="AID93" s="282"/>
      <c r="AIE93" s="282"/>
      <c r="AIF93" s="282"/>
      <c r="AIG93" s="282"/>
      <c r="AIH93" s="282"/>
      <c r="AII93" s="282"/>
      <c r="AIJ93" s="282"/>
      <c r="AIK93" s="282"/>
      <c r="AIL93" s="282"/>
      <c r="AIM93" s="282"/>
      <c r="AIN93" s="282"/>
      <c r="AIO93" s="282"/>
      <c r="AIP93" s="282"/>
      <c r="AIQ93" s="282"/>
      <c r="AIR93" s="282"/>
      <c r="AIS93" s="282"/>
      <c r="AIT93" s="282"/>
      <c r="AIU93" s="282"/>
      <c r="AIV93" s="282"/>
      <c r="AIW93" s="282"/>
      <c r="AIX93" s="282"/>
      <c r="AIY93" s="282"/>
      <c r="AIZ93" s="282"/>
      <c r="AJA93" s="282"/>
      <c r="AJB93" s="282"/>
      <c r="AJC93" s="282"/>
      <c r="AJD93" s="282"/>
      <c r="AJE93" s="282"/>
      <c r="AJF93" s="282"/>
      <c r="AJG93" s="282"/>
      <c r="AJH93" s="282"/>
      <c r="AJI93" s="282"/>
      <c r="AJJ93" s="282"/>
      <c r="AJK93" s="282"/>
      <c r="AJL93" s="282"/>
      <c r="AJM93" s="282"/>
      <c r="AJN93" s="282"/>
      <c r="AJO93" s="282"/>
      <c r="AJP93" s="282"/>
      <c r="AJQ93" s="282"/>
      <c r="AJR93" s="282"/>
      <c r="AJS93" s="282"/>
      <c r="AJT93" s="282"/>
      <c r="AJU93" s="282"/>
      <c r="AJV93" s="282"/>
      <c r="AJW93" s="282"/>
      <c r="AJX93" s="282"/>
      <c r="AJY93" s="282"/>
      <c r="AJZ93" s="282"/>
      <c r="AKA93" s="282"/>
      <c r="AKB93" s="282"/>
      <c r="AKC93" s="282"/>
      <c r="AKD93" s="282"/>
      <c r="AKE93" s="282"/>
      <c r="AKF93" s="282"/>
      <c r="AKG93" s="282"/>
    </row>
    <row r="94" spans="2:969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82"/>
      <c r="Y94" s="82"/>
      <c r="Z94" s="82"/>
      <c r="AA94" s="278"/>
      <c r="AB94" s="278"/>
      <c r="AC94" s="278"/>
      <c r="AD94" s="278"/>
      <c r="AE94" s="278"/>
      <c r="AF94" s="278"/>
      <c r="AG94" s="278"/>
      <c r="AH94" s="278"/>
      <c r="AI94" s="278"/>
      <c r="AJ94" s="278"/>
      <c r="AK94" s="278"/>
      <c r="AL94" s="278"/>
      <c r="AM94" s="82"/>
      <c r="AN94" s="88">
        <f>IF(COUNTA(I94:AM94)=0,1,1-COUNTIF(I94:AM94,"☓")/31)</f>
        <v>1</v>
      </c>
      <c r="AO94" s="89">
        <f t="shared" si="21"/>
        <v>0</v>
      </c>
      <c r="AP94" s="281"/>
    </row>
    <row r="95" spans="2:969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82"/>
      <c r="Y95" s="82"/>
      <c r="Z95" s="82"/>
      <c r="AA95" s="278"/>
      <c r="AB95" s="278"/>
      <c r="AC95" s="278"/>
      <c r="AD95" s="278"/>
      <c r="AE95" s="278"/>
      <c r="AF95" s="278"/>
      <c r="AG95" s="278"/>
      <c r="AH95" s="278"/>
      <c r="AI95" s="278"/>
      <c r="AJ95" s="278"/>
      <c r="AK95" s="278"/>
      <c r="AL95" s="278"/>
      <c r="AM95" s="82"/>
      <c r="AN95" s="88">
        <f t="shared" ref="AN95:AN114" si="24">IF(COUNTA(I95:AM95)=0,1,1-COUNTIF(I95:AM95,"☓")/31)</f>
        <v>1</v>
      </c>
      <c r="AO95" s="89">
        <f t="shared" si="21"/>
        <v>0</v>
      </c>
      <c r="AP95" s="281"/>
    </row>
    <row r="96" spans="2:969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82"/>
      <c r="Y96" s="82"/>
      <c r="Z96" s="82"/>
      <c r="AA96" s="278"/>
      <c r="AB96" s="278"/>
      <c r="AC96" s="278"/>
      <c r="AD96" s="278"/>
      <c r="AE96" s="278"/>
      <c r="AF96" s="278"/>
      <c r="AG96" s="278"/>
      <c r="AH96" s="278"/>
      <c r="AI96" s="278"/>
      <c r="AJ96" s="278"/>
      <c r="AK96" s="278"/>
      <c r="AL96" s="278"/>
      <c r="AM96" s="82"/>
      <c r="AN96" s="88">
        <f t="shared" si="24"/>
        <v>1</v>
      </c>
      <c r="AO96" s="89">
        <f t="shared" si="21"/>
        <v>0</v>
      </c>
      <c r="AP96" s="281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82"/>
      <c r="Y97" s="82"/>
      <c r="Z97" s="82"/>
      <c r="AA97" s="278"/>
      <c r="AB97" s="278"/>
      <c r="AC97" s="278"/>
      <c r="AD97" s="278"/>
      <c r="AE97" s="278"/>
      <c r="AF97" s="278"/>
      <c r="AG97" s="278"/>
      <c r="AH97" s="278"/>
      <c r="AI97" s="278"/>
      <c r="AJ97" s="278"/>
      <c r="AK97" s="278"/>
      <c r="AL97" s="278"/>
      <c r="AM97" s="82"/>
      <c r="AN97" s="88">
        <f t="shared" si="24"/>
        <v>1</v>
      </c>
      <c r="AO97" s="89">
        <f t="shared" si="21"/>
        <v>0</v>
      </c>
      <c r="AP97" s="281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82"/>
      <c r="Y98" s="82"/>
      <c r="Z98" s="82"/>
      <c r="AA98" s="278"/>
      <c r="AB98" s="278"/>
      <c r="AC98" s="278"/>
      <c r="AD98" s="278"/>
      <c r="AE98" s="278"/>
      <c r="AF98" s="278"/>
      <c r="AG98" s="278"/>
      <c r="AH98" s="278"/>
      <c r="AI98" s="278"/>
      <c r="AJ98" s="278"/>
      <c r="AK98" s="278"/>
      <c r="AL98" s="278"/>
      <c r="AM98" s="82"/>
      <c r="AN98" s="88">
        <f t="shared" si="24"/>
        <v>1</v>
      </c>
      <c r="AO98" s="89">
        <f t="shared" si="21"/>
        <v>0</v>
      </c>
      <c r="AP98" s="281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82"/>
      <c r="Y99" s="82"/>
      <c r="Z99" s="82"/>
      <c r="AA99" s="278"/>
      <c r="AB99" s="278"/>
      <c r="AC99" s="278"/>
      <c r="AD99" s="278"/>
      <c r="AE99" s="278"/>
      <c r="AF99" s="278"/>
      <c r="AG99" s="278"/>
      <c r="AH99" s="278"/>
      <c r="AI99" s="278"/>
      <c r="AJ99" s="278"/>
      <c r="AK99" s="278"/>
      <c r="AL99" s="278"/>
      <c r="AM99" s="82"/>
      <c r="AN99" s="88">
        <f t="shared" si="24"/>
        <v>1</v>
      </c>
      <c r="AO99" s="89">
        <f t="shared" si="21"/>
        <v>0</v>
      </c>
      <c r="AP99" s="281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82"/>
      <c r="Y100" s="82"/>
      <c r="Z100" s="82"/>
      <c r="AA100" s="278"/>
      <c r="AB100" s="278"/>
      <c r="AC100" s="278"/>
      <c r="AD100" s="278"/>
      <c r="AE100" s="278"/>
      <c r="AF100" s="278"/>
      <c r="AG100" s="278"/>
      <c r="AH100" s="278"/>
      <c r="AI100" s="278"/>
      <c r="AJ100" s="278"/>
      <c r="AK100" s="278"/>
      <c r="AL100" s="278"/>
      <c r="AM100" s="82"/>
      <c r="AN100" s="88">
        <f t="shared" si="24"/>
        <v>1</v>
      </c>
      <c r="AO100" s="89">
        <f t="shared" si="21"/>
        <v>0</v>
      </c>
      <c r="AP100" s="281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82"/>
      <c r="Y101" s="82"/>
      <c r="Z101" s="82"/>
      <c r="AA101" s="278"/>
      <c r="AB101" s="278"/>
      <c r="AC101" s="278"/>
      <c r="AD101" s="278"/>
      <c r="AE101" s="278"/>
      <c r="AF101" s="278"/>
      <c r="AG101" s="278"/>
      <c r="AH101" s="278"/>
      <c r="AI101" s="278"/>
      <c r="AJ101" s="278"/>
      <c r="AK101" s="278"/>
      <c r="AL101" s="278"/>
      <c r="AM101" s="82"/>
      <c r="AN101" s="88">
        <f t="shared" si="24"/>
        <v>1</v>
      </c>
      <c r="AO101" s="89">
        <f t="shared" si="21"/>
        <v>0</v>
      </c>
      <c r="AP101" s="281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82"/>
      <c r="Y102" s="82"/>
      <c r="Z102" s="82"/>
      <c r="AA102" s="278"/>
      <c r="AB102" s="278"/>
      <c r="AC102" s="278"/>
      <c r="AD102" s="278"/>
      <c r="AE102" s="278"/>
      <c r="AF102" s="278"/>
      <c r="AG102" s="278"/>
      <c r="AH102" s="278"/>
      <c r="AI102" s="278"/>
      <c r="AJ102" s="278"/>
      <c r="AK102" s="278"/>
      <c r="AL102" s="278"/>
      <c r="AM102" s="82"/>
      <c r="AN102" s="88">
        <f t="shared" si="24"/>
        <v>1</v>
      </c>
      <c r="AO102" s="89">
        <f t="shared" si="21"/>
        <v>0</v>
      </c>
      <c r="AP102" s="281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82"/>
      <c r="Y103" s="82"/>
      <c r="Z103" s="82"/>
      <c r="AA103" s="278"/>
      <c r="AB103" s="278"/>
      <c r="AC103" s="278"/>
      <c r="AD103" s="278"/>
      <c r="AE103" s="278"/>
      <c r="AF103" s="278"/>
      <c r="AG103" s="278"/>
      <c r="AH103" s="278"/>
      <c r="AI103" s="278"/>
      <c r="AJ103" s="278"/>
      <c r="AK103" s="278"/>
      <c r="AL103" s="278"/>
      <c r="AM103" s="82"/>
      <c r="AN103" s="88">
        <f t="shared" si="24"/>
        <v>1</v>
      </c>
      <c r="AO103" s="89">
        <f t="shared" si="21"/>
        <v>0</v>
      </c>
      <c r="AP103" s="281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82"/>
      <c r="Y104" s="82"/>
      <c r="Z104" s="82"/>
      <c r="AA104" s="278"/>
      <c r="AB104" s="278"/>
      <c r="AC104" s="278"/>
      <c r="AD104" s="278"/>
      <c r="AE104" s="278"/>
      <c r="AF104" s="278"/>
      <c r="AG104" s="278"/>
      <c r="AH104" s="278"/>
      <c r="AI104" s="278"/>
      <c r="AJ104" s="278"/>
      <c r="AK104" s="278"/>
      <c r="AL104" s="278"/>
      <c r="AM104" s="82"/>
      <c r="AN104" s="88">
        <f t="shared" si="24"/>
        <v>1</v>
      </c>
      <c r="AO104" s="89">
        <f t="shared" si="21"/>
        <v>0</v>
      </c>
      <c r="AP104" s="281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82"/>
      <c r="Y105" s="82"/>
      <c r="Z105" s="82"/>
      <c r="AA105" s="278"/>
      <c r="AB105" s="278"/>
      <c r="AC105" s="278"/>
      <c r="AD105" s="278"/>
      <c r="AE105" s="278"/>
      <c r="AF105" s="278"/>
      <c r="AG105" s="278"/>
      <c r="AH105" s="278"/>
      <c r="AI105" s="278"/>
      <c r="AJ105" s="278"/>
      <c r="AK105" s="278"/>
      <c r="AL105" s="278"/>
      <c r="AM105" s="82"/>
      <c r="AN105" s="88">
        <f t="shared" si="24"/>
        <v>1</v>
      </c>
      <c r="AO105" s="89">
        <f t="shared" si="21"/>
        <v>0</v>
      </c>
      <c r="AP105" s="281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82"/>
      <c r="Y106" s="82"/>
      <c r="Z106" s="82"/>
      <c r="AA106" s="278"/>
      <c r="AB106" s="278"/>
      <c r="AC106" s="278"/>
      <c r="AD106" s="278"/>
      <c r="AE106" s="278"/>
      <c r="AF106" s="278"/>
      <c r="AG106" s="278"/>
      <c r="AH106" s="278"/>
      <c r="AI106" s="278"/>
      <c r="AJ106" s="278"/>
      <c r="AK106" s="278"/>
      <c r="AL106" s="278"/>
      <c r="AM106" s="82"/>
      <c r="AN106" s="88">
        <f t="shared" si="24"/>
        <v>1</v>
      </c>
      <c r="AO106" s="89">
        <f t="shared" si="21"/>
        <v>0</v>
      </c>
      <c r="AP106" s="281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82"/>
      <c r="Y107" s="82"/>
      <c r="Z107" s="82"/>
      <c r="AA107" s="278"/>
      <c r="AB107" s="278"/>
      <c r="AC107" s="278"/>
      <c r="AD107" s="278"/>
      <c r="AE107" s="278"/>
      <c r="AF107" s="278"/>
      <c r="AG107" s="278"/>
      <c r="AH107" s="278"/>
      <c r="AI107" s="278"/>
      <c r="AJ107" s="278"/>
      <c r="AK107" s="278"/>
      <c r="AL107" s="278"/>
      <c r="AM107" s="82"/>
      <c r="AN107" s="88">
        <f t="shared" si="24"/>
        <v>1</v>
      </c>
      <c r="AO107" s="89">
        <f t="shared" si="21"/>
        <v>0</v>
      </c>
      <c r="AP107" s="281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82"/>
      <c r="Y108" s="82"/>
      <c r="Z108" s="82"/>
      <c r="AA108" s="278"/>
      <c r="AB108" s="278"/>
      <c r="AC108" s="278"/>
      <c r="AD108" s="278"/>
      <c r="AE108" s="278"/>
      <c r="AF108" s="278"/>
      <c r="AG108" s="278"/>
      <c r="AH108" s="278"/>
      <c r="AI108" s="278"/>
      <c r="AJ108" s="278"/>
      <c r="AK108" s="278"/>
      <c r="AL108" s="278"/>
      <c r="AM108" s="82"/>
      <c r="AN108" s="88">
        <f t="shared" si="24"/>
        <v>1</v>
      </c>
      <c r="AO108" s="89">
        <f t="shared" si="21"/>
        <v>0</v>
      </c>
      <c r="AP108" s="281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82"/>
      <c r="Y109" s="82"/>
      <c r="Z109" s="82"/>
      <c r="AA109" s="278"/>
      <c r="AB109" s="278"/>
      <c r="AC109" s="278"/>
      <c r="AD109" s="278"/>
      <c r="AE109" s="278"/>
      <c r="AF109" s="278"/>
      <c r="AG109" s="278"/>
      <c r="AH109" s="278"/>
      <c r="AI109" s="278"/>
      <c r="AJ109" s="278"/>
      <c r="AK109" s="278"/>
      <c r="AL109" s="278"/>
      <c r="AM109" s="82"/>
      <c r="AN109" s="88">
        <f t="shared" si="24"/>
        <v>1</v>
      </c>
      <c r="AO109" s="89">
        <f t="shared" si="21"/>
        <v>0</v>
      </c>
      <c r="AP109" s="281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82"/>
      <c r="Y110" s="82"/>
      <c r="Z110" s="82"/>
      <c r="AA110" s="278"/>
      <c r="AB110" s="278"/>
      <c r="AC110" s="278"/>
      <c r="AD110" s="278"/>
      <c r="AE110" s="278"/>
      <c r="AF110" s="278"/>
      <c r="AG110" s="278"/>
      <c r="AH110" s="278"/>
      <c r="AI110" s="278"/>
      <c r="AJ110" s="278"/>
      <c r="AK110" s="278"/>
      <c r="AL110" s="278"/>
      <c r="AM110" s="82"/>
      <c r="AN110" s="88">
        <f t="shared" si="24"/>
        <v>1</v>
      </c>
      <c r="AO110" s="89">
        <f t="shared" si="21"/>
        <v>0</v>
      </c>
      <c r="AP110" s="281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82"/>
      <c r="Y111" s="82"/>
      <c r="Z111" s="82"/>
      <c r="AA111" s="278"/>
      <c r="AB111" s="278"/>
      <c r="AC111" s="278"/>
      <c r="AD111" s="278"/>
      <c r="AE111" s="278"/>
      <c r="AF111" s="278"/>
      <c r="AG111" s="278"/>
      <c r="AH111" s="278"/>
      <c r="AI111" s="278"/>
      <c r="AJ111" s="278"/>
      <c r="AK111" s="278"/>
      <c r="AL111" s="278"/>
      <c r="AM111" s="82"/>
      <c r="AN111" s="88">
        <f t="shared" si="24"/>
        <v>1</v>
      </c>
      <c r="AO111" s="89">
        <f t="shared" si="21"/>
        <v>0</v>
      </c>
      <c r="AP111" s="281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82"/>
      <c r="Y112" s="82"/>
      <c r="Z112" s="82"/>
      <c r="AA112" s="278"/>
      <c r="AB112" s="278"/>
      <c r="AC112" s="278"/>
      <c r="AD112" s="278"/>
      <c r="AE112" s="278"/>
      <c r="AF112" s="278"/>
      <c r="AG112" s="278"/>
      <c r="AH112" s="278"/>
      <c r="AI112" s="278"/>
      <c r="AJ112" s="278"/>
      <c r="AK112" s="278"/>
      <c r="AL112" s="278"/>
      <c r="AM112" s="82"/>
      <c r="AN112" s="88">
        <f t="shared" si="24"/>
        <v>1</v>
      </c>
      <c r="AO112" s="89">
        <f t="shared" si="21"/>
        <v>0</v>
      </c>
      <c r="AP112" s="281"/>
    </row>
    <row r="113" spans="2:969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82"/>
      <c r="Y113" s="82"/>
      <c r="Z113" s="82"/>
      <c r="AA113" s="278"/>
      <c r="AB113" s="278"/>
      <c r="AC113" s="278"/>
      <c r="AD113" s="278"/>
      <c r="AE113" s="278"/>
      <c r="AF113" s="278"/>
      <c r="AG113" s="278"/>
      <c r="AH113" s="278"/>
      <c r="AI113" s="278"/>
      <c r="AJ113" s="278"/>
      <c r="AK113" s="278"/>
      <c r="AL113" s="278"/>
      <c r="AM113" s="82"/>
      <c r="AN113" s="88">
        <f t="shared" si="24"/>
        <v>1</v>
      </c>
      <c r="AO113" s="89">
        <f t="shared" si="21"/>
        <v>0</v>
      </c>
      <c r="AP113" s="281"/>
    </row>
    <row r="114" spans="2:969" ht="13.8" thickBot="1" x14ac:dyDescent="0.25">
      <c r="B114" s="13">
        <v>99</v>
      </c>
      <c r="C114" s="345"/>
      <c r="D114" s="362"/>
      <c r="E114" s="368"/>
      <c r="F114" s="33" t="s">
        <v>262</v>
      </c>
      <c r="G114" s="34" t="s">
        <v>263</v>
      </c>
      <c r="H114" s="10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82"/>
      <c r="Y114" s="82"/>
      <c r="Z114" s="82"/>
      <c r="AA114" s="278"/>
      <c r="AB114" s="278"/>
      <c r="AC114" s="278"/>
      <c r="AD114" s="278"/>
      <c r="AE114" s="278"/>
      <c r="AF114" s="278"/>
      <c r="AG114" s="278"/>
      <c r="AH114" s="278"/>
      <c r="AI114" s="278"/>
      <c r="AJ114" s="278"/>
      <c r="AK114" s="278"/>
      <c r="AL114" s="278"/>
      <c r="AM114" s="82"/>
      <c r="AN114" s="88">
        <f t="shared" si="24"/>
        <v>1</v>
      </c>
      <c r="AO114" s="89">
        <f t="shared" si="21"/>
        <v>0</v>
      </c>
      <c r="AP114" s="281"/>
    </row>
    <row r="115" spans="2:969" s="269" customFormat="1" ht="13.8" thickBot="1" x14ac:dyDescent="0.25">
      <c r="B115" s="270"/>
      <c r="C115" s="345"/>
      <c r="D115" s="362"/>
      <c r="E115" s="368"/>
      <c r="F115" s="287" t="s">
        <v>337</v>
      </c>
      <c r="G115" s="288"/>
      <c r="H115" s="289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281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  <c r="BQ115" s="282"/>
      <c r="BR115" s="282"/>
      <c r="BS115" s="282"/>
      <c r="BT115" s="282"/>
      <c r="BU115" s="282"/>
      <c r="BV115" s="282"/>
      <c r="BW115" s="282"/>
      <c r="BX115" s="282"/>
      <c r="BY115" s="282"/>
      <c r="BZ115" s="282"/>
      <c r="CA115" s="282"/>
      <c r="CB115" s="282"/>
      <c r="CC115" s="282"/>
      <c r="CD115" s="282"/>
      <c r="CE115" s="282"/>
      <c r="CF115" s="282"/>
      <c r="CG115" s="282"/>
      <c r="CH115" s="282"/>
      <c r="CI115" s="282"/>
      <c r="CJ115" s="282"/>
      <c r="CK115" s="282"/>
      <c r="CL115" s="282"/>
      <c r="CM115" s="282"/>
      <c r="CN115" s="282"/>
      <c r="CO115" s="282"/>
      <c r="CP115" s="282"/>
      <c r="CQ115" s="282"/>
      <c r="CR115" s="282"/>
      <c r="CS115" s="282"/>
      <c r="CT115" s="282"/>
      <c r="CU115" s="282"/>
      <c r="CV115" s="282"/>
      <c r="CW115" s="282"/>
      <c r="CX115" s="282"/>
      <c r="CY115" s="282"/>
      <c r="CZ115" s="282"/>
      <c r="DA115" s="282"/>
      <c r="DB115" s="282"/>
      <c r="DC115" s="282"/>
      <c r="DD115" s="282"/>
      <c r="DE115" s="282"/>
      <c r="DF115" s="282"/>
      <c r="DG115" s="282"/>
      <c r="DH115" s="282"/>
      <c r="DI115" s="282"/>
      <c r="DJ115" s="282"/>
      <c r="DK115" s="282"/>
      <c r="DL115" s="282"/>
      <c r="DM115" s="282"/>
      <c r="DN115" s="282"/>
      <c r="DO115" s="282"/>
      <c r="DP115" s="282"/>
      <c r="DQ115" s="282"/>
      <c r="DR115" s="282"/>
      <c r="DS115" s="282"/>
      <c r="DT115" s="282"/>
      <c r="DU115" s="282"/>
      <c r="DV115" s="282"/>
      <c r="DW115" s="282"/>
      <c r="DX115" s="282"/>
      <c r="DY115" s="282"/>
      <c r="DZ115" s="282"/>
      <c r="EA115" s="282"/>
      <c r="EB115" s="282"/>
      <c r="EC115" s="282"/>
      <c r="ED115" s="282"/>
      <c r="EE115" s="282"/>
      <c r="EF115" s="282"/>
      <c r="EG115" s="282"/>
      <c r="EH115" s="282"/>
      <c r="EI115" s="282"/>
      <c r="EJ115" s="282"/>
      <c r="EK115" s="282"/>
      <c r="EL115" s="282"/>
      <c r="EM115" s="282"/>
      <c r="EN115" s="282"/>
      <c r="EO115" s="282"/>
      <c r="EP115" s="282"/>
      <c r="EQ115" s="282"/>
      <c r="ER115" s="282"/>
      <c r="ES115" s="282"/>
      <c r="ET115" s="282"/>
      <c r="EU115" s="282"/>
      <c r="EV115" s="282"/>
      <c r="EW115" s="282"/>
      <c r="EX115" s="282"/>
      <c r="EY115" s="282"/>
      <c r="EZ115" s="282"/>
      <c r="FA115" s="282"/>
      <c r="FB115" s="282"/>
      <c r="FC115" s="282"/>
      <c r="FD115" s="282"/>
      <c r="FE115" s="282"/>
      <c r="FF115" s="282"/>
      <c r="FG115" s="282"/>
      <c r="FH115" s="282"/>
      <c r="FI115" s="282"/>
      <c r="FJ115" s="282"/>
      <c r="FK115" s="282"/>
      <c r="FL115" s="282"/>
      <c r="FM115" s="282"/>
      <c r="FN115" s="282"/>
      <c r="FO115" s="282"/>
      <c r="FP115" s="282"/>
      <c r="FQ115" s="282"/>
      <c r="FR115" s="282"/>
      <c r="FS115" s="282"/>
      <c r="FT115" s="282"/>
      <c r="FU115" s="282"/>
      <c r="FV115" s="282"/>
      <c r="FW115" s="282"/>
      <c r="FX115" s="282"/>
      <c r="FY115" s="282"/>
      <c r="FZ115" s="282"/>
      <c r="GA115" s="282"/>
      <c r="GB115" s="282"/>
      <c r="GC115" s="282"/>
      <c r="GD115" s="282"/>
      <c r="GE115" s="282"/>
      <c r="GF115" s="282"/>
      <c r="GG115" s="282"/>
      <c r="GH115" s="282"/>
      <c r="GI115" s="282"/>
      <c r="GJ115" s="282"/>
      <c r="GK115" s="282"/>
      <c r="GL115" s="282"/>
      <c r="GM115" s="282"/>
      <c r="GN115" s="282"/>
      <c r="GO115" s="282"/>
      <c r="GP115" s="282"/>
      <c r="GQ115" s="282"/>
      <c r="GR115" s="282"/>
      <c r="GS115" s="282"/>
      <c r="GT115" s="282"/>
      <c r="GU115" s="282"/>
      <c r="GV115" s="282"/>
      <c r="GW115" s="282"/>
      <c r="GX115" s="282"/>
      <c r="GY115" s="282"/>
      <c r="GZ115" s="282"/>
      <c r="HA115" s="282"/>
      <c r="HB115" s="282"/>
      <c r="HC115" s="282"/>
      <c r="HD115" s="282"/>
      <c r="HE115" s="282"/>
      <c r="HF115" s="282"/>
      <c r="HG115" s="282"/>
      <c r="HH115" s="282"/>
      <c r="HI115" s="282"/>
      <c r="HJ115" s="282"/>
      <c r="HK115" s="282"/>
      <c r="HL115" s="282"/>
      <c r="HM115" s="282"/>
      <c r="HN115" s="282"/>
      <c r="HO115" s="282"/>
      <c r="HP115" s="282"/>
      <c r="HQ115" s="282"/>
      <c r="HR115" s="282"/>
      <c r="HS115" s="282"/>
      <c r="HT115" s="282"/>
      <c r="HU115" s="282"/>
      <c r="HV115" s="282"/>
      <c r="HW115" s="282"/>
      <c r="HX115" s="282"/>
      <c r="HY115" s="282"/>
      <c r="HZ115" s="282"/>
      <c r="IA115" s="282"/>
      <c r="IB115" s="282"/>
      <c r="IC115" s="282"/>
      <c r="ID115" s="282"/>
      <c r="IE115" s="282"/>
      <c r="IF115" s="282"/>
      <c r="IG115" s="282"/>
      <c r="IH115" s="282"/>
      <c r="II115" s="282"/>
      <c r="IJ115" s="282"/>
      <c r="IK115" s="282"/>
      <c r="IL115" s="282"/>
      <c r="IM115" s="282"/>
      <c r="IN115" s="282"/>
      <c r="IO115" s="282"/>
      <c r="IP115" s="282"/>
      <c r="IQ115" s="282"/>
      <c r="IR115" s="282"/>
      <c r="IS115" s="282"/>
      <c r="IT115" s="282"/>
      <c r="IU115" s="282"/>
      <c r="IV115" s="282"/>
      <c r="IW115" s="282"/>
      <c r="IX115" s="282"/>
      <c r="IY115" s="282"/>
      <c r="IZ115" s="282"/>
      <c r="JA115" s="282"/>
      <c r="JB115" s="282"/>
      <c r="JC115" s="282"/>
      <c r="JD115" s="282"/>
      <c r="JE115" s="282"/>
      <c r="JF115" s="282"/>
      <c r="JG115" s="282"/>
      <c r="JH115" s="282"/>
      <c r="JI115" s="282"/>
      <c r="JJ115" s="282"/>
      <c r="JK115" s="282"/>
      <c r="JL115" s="282"/>
      <c r="JM115" s="282"/>
      <c r="JN115" s="282"/>
      <c r="JO115" s="282"/>
      <c r="JP115" s="282"/>
      <c r="JQ115" s="282"/>
      <c r="JR115" s="282"/>
      <c r="JS115" s="282"/>
      <c r="JT115" s="282"/>
      <c r="JU115" s="282"/>
      <c r="JV115" s="282"/>
      <c r="JW115" s="282"/>
      <c r="JX115" s="282"/>
      <c r="JY115" s="282"/>
      <c r="JZ115" s="282"/>
      <c r="KA115" s="282"/>
      <c r="KB115" s="282"/>
      <c r="KC115" s="282"/>
      <c r="KD115" s="282"/>
      <c r="KE115" s="282"/>
      <c r="KF115" s="282"/>
      <c r="KG115" s="282"/>
      <c r="KH115" s="282"/>
      <c r="KI115" s="282"/>
      <c r="KJ115" s="282"/>
      <c r="KK115" s="282"/>
      <c r="KL115" s="282"/>
      <c r="KM115" s="282"/>
      <c r="KN115" s="282"/>
      <c r="KO115" s="282"/>
      <c r="KP115" s="282"/>
      <c r="KQ115" s="282"/>
      <c r="KR115" s="282"/>
      <c r="KS115" s="282"/>
      <c r="KT115" s="282"/>
      <c r="KU115" s="282"/>
      <c r="KV115" s="282"/>
      <c r="KW115" s="282"/>
      <c r="KX115" s="282"/>
      <c r="KY115" s="282"/>
      <c r="KZ115" s="282"/>
      <c r="LA115" s="282"/>
      <c r="LB115" s="282"/>
      <c r="LC115" s="282"/>
      <c r="LD115" s="282"/>
      <c r="LE115" s="282"/>
      <c r="LF115" s="282"/>
      <c r="LG115" s="282"/>
      <c r="LH115" s="282"/>
      <c r="LI115" s="282"/>
      <c r="LJ115" s="282"/>
      <c r="LK115" s="282"/>
      <c r="LL115" s="282"/>
      <c r="LM115" s="282"/>
      <c r="LN115" s="282"/>
      <c r="LO115" s="282"/>
      <c r="LP115" s="282"/>
      <c r="LQ115" s="282"/>
      <c r="LR115" s="282"/>
      <c r="LS115" s="282"/>
      <c r="LT115" s="282"/>
      <c r="LU115" s="282"/>
      <c r="LV115" s="282"/>
      <c r="LW115" s="282"/>
      <c r="LX115" s="282"/>
      <c r="LY115" s="282"/>
      <c r="LZ115" s="282"/>
      <c r="MA115" s="282"/>
      <c r="MB115" s="282"/>
      <c r="MC115" s="282"/>
      <c r="MD115" s="282"/>
      <c r="ME115" s="282"/>
      <c r="MF115" s="282"/>
      <c r="MG115" s="282"/>
      <c r="MH115" s="282"/>
      <c r="MI115" s="282"/>
      <c r="MJ115" s="282"/>
      <c r="MK115" s="282"/>
      <c r="ML115" s="282"/>
      <c r="MM115" s="282"/>
      <c r="MN115" s="282"/>
      <c r="MO115" s="282"/>
      <c r="MP115" s="282"/>
      <c r="MQ115" s="282"/>
      <c r="MR115" s="282"/>
      <c r="MS115" s="282"/>
      <c r="MT115" s="282"/>
      <c r="MU115" s="282"/>
      <c r="MV115" s="282"/>
      <c r="MW115" s="282"/>
      <c r="MX115" s="282"/>
      <c r="MY115" s="282"/>
      <c r="MZ115" s="282"/>
      <c r="NA115" s="282"/>
      <c r="NB115" s="282"/>
      <c r="NC115" s="282"/>
      <c r="ND115" s="282"/>
      <c r="NE115" s="282"/>
      <c r="NF115" s="282"/>
      <c r="NG115" s="282"/>
      <c r="NH115" s="282"/>
      <c r="NI115" s="282"/>
      <c r="NJ115" s="282"/>
      <c r="NK115" s="282"/>
      <c r="NL115" s="282"/>
      <c r="NM115" s="282"/>
      <c r="NN115" s="282"/>
      <c r="NO115" s="282"/>
      <c r="NP115" s="282"/>
      <c r="NQ115" s="282"/>
      <c r="NR115" s="282"/>
      <c r="NS115" s="282"/>
      <c r="NT115" s="282"/>
      <c r="NU115" s="282"/>
      <c r="NV115" s="282"/>
      <c r="NW115" s="282"/>
      <c r="NX115" s="282"/>
      <c r="NY115" s="282"/>
      <c r="NZ115" s="282"/>
      <c r="OA115" s="282"/>
      <c r="OB115" s="282"/>
      <c r="OC115" s="282"/>
      <c r="OD115" s="282"/>
      <c r="OE115" s="282"/>
      <c r="OF115" s="282"/>
      <c r="OG115" s="282"/>
      <c r="OH115" s="282"/>
      <c r="OI115" s="282"/>
      <c r="OJ115" s="282"/>
      <c r="OK115" s="282"/>
      <c r="OL115" s="282"/>
      <c r="OM115" s="282"/>
      <c r="ON115" s="282"/>
      <c r="OO115" s="282"/>
      <c r="OP115" s="282"/>
      <c r="OQ115" s="282"/>
      <c r="OR115" s="282"/>
      <c r="OS115" s="282"/>
      <c r="OT115" s="282"/>
      <c r="OU115" s="282"/>
      <c r="OV115" s="282"/>
      <c r="OW115" s="282"/>
      <c r="OX115" s="282"/>
      <c r="OY115" s="282"/>
      <c r="OZ115" s="282"/>
      <c r="PA115" s="282"/>
      <c r="PB115" s="282"/>
      <c r="PC115" s="282"/>
      <c r="PD115" s="282"/>
      <c r="PE115" s="282"/>
      <c r="PF115" s="282"/>
      <c r="PG115" s="282"/>
      <c r="PH115" s="282"/>
      <c r="PI115" s="282"/>
      <c r="PJ115" s="282"/>
      <c r="PK115" s="282"/>
      <c r="PL115" s="282"/>
      <c r="PM115" s="282"/>
      <c r="PN115" s="282"/>
      <c r="PO115" s="282"/>
      <c r="PP115" s="282"/>
      <c r="PQ115" s="282"/>
      <c r="PR115" s="282"/>
      <c r="PS115" s="282"/>
      <c r="PT115" s="282"/>
      <c r="PU115" s="282"/>
      <c r="PV115" s="282"/>
      <c r="PW115" s="282"/>
      <c r="PX115" s="282"/>
      <c r="PY115" s="282"/>
      <c r="PZ115" s="282"/>
      <c r="QA115" s="282"/>
      <c r="QB115" s="282"/>
      <c r="QC115" s="282"/>
      <c r="QD115" s="282"/>
      <c r="QE115" s="282"/>
      <c r="QF115" s="282"/>
      <c r="QG115" s="282"/>
      <c r="QH115" s="282"/>
      <c r="QI115" s="282"/>
      <c r="QJ115" s="282"/>
      <c r="QK115" s="282"/>
      <c r="QL115" s="282"/>
      <c r="QM115" s="282"/>
      <c r="QN115" s="282"/>
      <c r="QO115" s="282"/>
      <c r="QP115" s="282"/>
      <c r="QQ115" s="282"/>
      <c r="QR115" s="282"/>
      <c r="QS115" s="282"/>
      <c r="QT115" s="282"/>
      <c r="QU115" s="282"/>
      <c r="QV115" s="282"/>
      <c r="QW115" s="282"/>
      <c r="QX115" s="282"/>
      <c r="QY115" s="282"/>
      <c r="QZ115" s="282"/>
      <c r="RA115" s="282"/>
      <c r="RB115" s="282"/>
      <c r="RC115" s="282"/>
      <c r="RD115" s="282"/>
      <c r="RE115" s="282"/>
      <c r="RF115" s="282"/>
      <c r="RG115" s="282"/>
      <c r="RH115" s="282"/>
      <c r="RI115" s="282"/>
      <c r="RJ115" s="282"/>
      <c r="RK115" s="282"/>
      <c r="RL115" s="282"/>
      <c r="RM115" s="282"/>
      <c r="RN115" s="282"/>
      <c r="RO115" s="282"/>
      <c r="RP115" s="282"/>
      <c r="RQ115" s="282"/>
      <c r="RR115" s="282"/>
      <c r="RS115" s="282"/>
      <c r="RT115" s="282"/>
      <c r="RU115" s="282"/>
      <c r="RV115" s="282"/>
      <c r="RW115" s="282"/>
      <c r="RX115" s="282"/>
      <c r="RY115" s="282"/>
      <c r="RZ115" s="282"/>
      <c r="SA115" s="282"/>
      <c r="SB115" s="282"/>
      <c r="SC115" s="282"/>
      <c r="SD115" s="282"/>
      <c r="SE115" s="282"/>
      <c r="SF115" s="282"/>
      <c r="SG115" s="282"/>
      <c r="SH115" s="282"/>
      <c r="SI115" s="282"/>
      <c r="SJ115" s="282"/>
      <c r="SK115" s="282"/>
      <c r="SL115" s="282"/>
      <c r="SM115" s="282"/>
      <c r="SN115" s="282"/>
      <c r="SO115" s="282"/>
      <c r="SP115" s="282"/>
      <c r="SQ115" s="282"/>
      <c r="SR115" s="282"/>
      <c r="SS115" s="282"/>
      <c r="ST115" s="282"/>
      <c r="SU115" s="282"/>
      <c r="SV115" s="282"/>
      <c r="SW115" s="282"/>
      <c r="SX115" s="282"/>
      <c r="SY115" s="282"/>
      <c r="SZ115" s="282"/>
      <c r="TA115" s="282"/>
      <c r="TB115" s="282"/>
      <c r="TC115" s="282"/>
      <c r="TD115" s="282"/>
      <c r="TE115" s="282"/>
      <c r="TF115" s="282"/>
      <c r="TG115" s="282"/>
      <c r="TH115" s="282"/>
      <c r="TI115" s="282"/>
      <c r="TJ115" s="282"/>
      <c r="TK115" s="282"/>
      <c r="TL115" s="282"/>
      <c r="TM115" s="282"/>
      <c r="TN115" s="282"/>
      <c r="TO115" s="282"/>
      <c r="TP115" s="282"/>
      <c r="TQ115" s="282"/>
      <c r="TR115" s="282"/>
      <c r="TS115" s="282"/>
      <c r="TT115" s="282"/>
      <c r="TU115" s="282"/>
      <c r="TV115" s="282"/>
      <c r="TW115" s="282"/>
      <c r="TX115" s="282"/>
      <c r="TY115" s="282"/>
      <c r="TZ115" s="282"/>
      <c r="UA115" s="282"/>
      <c r="UB115" s="282"/>
      <c r="UC115" s="282"/>
      <c r="UD115" s="282"/>
      <c r="UE115" s="282"/>
      <c r="UF115" s="282"/>
      <c r="UG115" s="282"/>
      <c r="UH115" s="282"/>
      <c r="UI115" s="282"/>
      <c r="UJ115" s="282"/>
      <c r="UK115" s="282"/>
      <c r="UL115" s="282"/>
      <c r="UM115" s="282"/>
      <c r="UN115" s="282"/>
      <c r="UO115" s="282"/>
      <c r="UP115" s="282"/>
      <c r="UQ115" s="282"/>
      <c r="UR115" s="282"/>
      <c r="US115" s="282"/>
      <c r="UT115" s="282"/>
      <c r="UU115" s="282"/>
      <c r="UV115" s="282"/>
      <c r="UW115" s="282"/>
      <c r="UX115" s="282"/>
      <c r="UY115" s="282"/>
      <c r="UZ115" s="282"/>
      <c r="VA115" s="282"/>
      <c r="VB115" s="282"/>
      <c r="VC115" s="282"/>
      <c r="VD115" s="282"/>
      <c r="VE115" s="282"/>
      <c r="VF115" s="282"/>
      <c r="VG115" s="282"/>
      <c r="VH115" s="282"/>
      <c r="VI115" s="282"/>
      <c r="VJ115" s="282"/>
      <c r="VK115" s="282"/>
      <c r="VL115" s="282"/>
      <c r="VM115" s="282"/>
      <c r="VN115" s="282"/>
      <c r="VO115" s="282"/>
      <c r="VP115" s="282"/>
      <c r="VQ115" s="282"/>
      <c r="VR115" s="282"/>
      <c r="VS115" s="282"/>
      <c r="VT115" s="282"/>
      <c r="VU115" s="282"/>
      <c r="VV115" s="282"/>
      <c r="VW115" s="282"/>
      <c r="VX115" s="282"/>
      <c r="VY115" s="282"/>
      <c r="VZ115" s="282"/>
      <c r="WA115" s="282"/>
      <c r="WB115" s="282"/>
      <c r="WC115" s="282"/>
      <c r="WD115" s="282"/>
      <c r="WE115" s="282"/>
      <c r="WF115" s="282"/>
      <c r="WG115" s="282"/>
      <c r="WH115" s="282"/>
      <c r="WI115" s="282"/>
      <c r="WJ115" s="282"/>
      <c r="WK115" s="282"/>
      <c r="WL115" s="282"/>
      <c r="WM115" s="282"/>
      <c r="WN115" s="282"/>
      <c r="WO115" s="282"/>
      <c r="WP115" s="282"/>
      <c r="WQ115" s="282"/>
      <c r="WR115" s="282"/>
      <c r="WS115" s="282"/>
      <c r="WT115" s="282"/>
      <c r="WU115" s="282"/>
      <c r="WV115" s="282"/>
      <c r="WW115" s="282"/>
      <c r="WX115" s="282"/>
      <c r="WY115" s="282"/>
      <c r="WZ115" s="282"/>
      <c r="XA115" s="282"/>
      <c r="XB115" s="282"/>
      <c r="XC115" s="282"/>
      <c r="XD115" s="282"/>
      <c r="XE115" s="282"/>
      <c r="XF115" s="282"/>
      <c r="XG115" s="282"/>
      <c r="XH115" s="282"/>
      <c r="XI115" s="282"/>
      <c r="XJ115" s="282"/>
      <c r="XK115" s="282"/>
      <c r="XL115" s="282"/>
      <c r="XM115" s="282"/>
      <c r="XN115" s="282"/>
      <c r="XO115" s="282"/>
      <c r="XP115" s="282"/>
      <c r="XQ115" s="282"/>
      <c r="XR115" s="282"/>
      <c r="XS115" s="282"/>
      <c r="XT115" s="282"/>
      <c r="XU115" s="282"/>
      <c r="XV115" s="282"/>
      <c r="XW115" s="282"/>
      <c r="XX115" s="282"/>
      <c r="XY115" s="282"/>
      <c r="XZ115" s="282"/>
      <c r="YA115" s="282"/>
      <c r="YB115" s="282"/>
      <c r="YC115" s="282"/>
      <c r="YD115" s="282"/>
      <c r="YE115" s="282"/>
      <c r="YF115" s="282"/>
      <c r="YG115" s="282"/>
      <c r="YH115" s="282"/>
      <c r="YI115" s="282"/>
      <c r="YJ115" s="282"/>
      <c r="YK115" s="282"/>
      <c r="YL115" s="282"/>
      <c r="YM115" s="282"/>
      <c r="YN115" s="282"/>
      <c r="YO115" s="282"/>
      <c r="YP115" s="282"/>
      <c r="YQ115" s="282"/>
      <c r="YR115" s="282"/>
      <c r="YS115" s="282"/>
      <c r="YT115" s="282"/>
      <c r="YU115" s="282"/>
      <c r="YV115" s="282"/>
      <c r="YW115" s="282"/>
      <c r="YX115" s="282"/>
      <c r="YY115" s="282"/>
      <c r="YZ115" s="282"/>
      <c r="ZA115" s="282"/>
      <c r="ZB115" s="282"/>
      <c r="ZC115" s="282"/>
      <c r="ZD115" s="282"/>
      <c r="ZE115" s="282"/>
      <c r="ZF115" s="282"/>
      <c r="ZG115" s="282"/>
      <c r="ZH115" s="282"/>
      <c r="ZI115" s="282"/>
      <c r="ZJ115" s="282"/>
      <c r="ZK115" s="282"/>
      <c r="ZL115" s="282"/>
      <c r="ZM115" s="282"/>
      <c r="ZN115" s="282"/>
      <c r="ZO115" s="282"/>
      <c r="ZP115" s="282"/>
      <c r="ZQ115" s="282"/>
      <c r="ZR115" s="282"/>
      <c r="ZS115" s="282"/>
      <c r="ZT115" s="282"/>
      <c r="ZU115" s="282"/>
      <c r="ZV115" s="282"/>
      <c r="ZW115" s="282"/>
      <c r="ZX115" s="282"/>
      <c r="ZY115" s="282"/>
      <c r="ZZ115" s="282"/>
      <c r="AAA115" s="282"/>
      <c r="AAB115" s="282"/>
      <c r="AAC115" s="282"/>
      <c r="AAD115" s="282"/>
      <c r="AAE115" s="282"/>
      <c r="AAF115" s="282"/>
      <c r="AAG115" s="282"/>
      <c r="AAH115" s="282"/>
      <c r="AAI115" s="282"/>
      <c r="AAJ115" s="282"/>
      <c r="AAK115" s="282"/>
      <c r="AAL115" s="282"/>
      <c r="AAM115" s="282"/>
      <c r="AAN115" s="282"/>
      <c r="AAO115" s="282"/>
      <c r="AAP115" s="282"/>
      <c r="AAQ115" s="282"/>
      <c r="AAR115" s="282"/>
      <c r="AAS115" s="282"/>
      <c r="AAT115" s="282"/>
      <c r="AAU115" s="282"/>
      <c r="AAV115" s="282"/>
      <c r="AAW115" s="282"/>
      <c r="AAX115" s="282"/>
      <c r="AAY115" s="282"/>
      <c r="AAZ115" s="282"/>
      <c r="ABA115" s="282"/>
      <c r="ABB115" s="282"/>
      <c r="ABC115" s="282"/>
      <c r="ABD115" s="282"/>
      <c r="ABE115" s="282"/>
      <c r="ABF115" s="282"/>
      <c r="ABG115" s="282"/>
      <c r="ABH115" s="282"/>
      <c r="ABI115" s="282"/>
      <c r="ABJ115" s="282"/>
      <c r="ABK115" s="282"/>
      <c r="ABL115" s="282"/>
      <c r="ABM115" s="282"/>
      <c r="ABN115" s="282"/>
      <c r="ABO115" s="282"/>
      <c r="ABP115" s="282"/>
      <c r="ABQ115" s="282"/>
      <c r="ABR115" s="282"/>
      <c r="ABS115" s="282"/>
      <c r="ABT115" s="282"/>
      <c r="ABU115" s="282"/>
      <c r="ABV115" s="282"/>
      <c r="ABW115" s="282"/>
      <c r="ABX115" s="282"/>
      <c r="ABY115" s="282"/>
      <c r="ABZ115" s="282"/>
      <c r="ACA115" s="282"/>
      <c r="ACB115" s="282"/>
      <c r="ACC115" s="282"/>
      <c r="ACD115" s="282"/>
      <c r="ACE115" s="282"/>
      <c r="ACF115" s="282"/>
      <c r="ACG115" s="282"/>
      <c r="ACH115" s="282"/>
      <c r="ACI115" s="282"/>
      <c r="ACJ115" s="282"/>
      <c r="ACK115" s="282"/>
      <c r="ACL115" s="282"/>
      <c r="ACM115" s="282"/>
      <c r="ACN115" s="282"/>
      <c r="ACO115" s="282"/>
      <c r="ACP115" s="282"/>
      <c r="ACQ115" s="282"/>
      <c r="ACR115" s="282"/>
      <c r="ACS115" s="282"/>
      <c r="ACT115" s="282"/>
      <c r="ACU115" s="282"/>
      <c r="ACV115" s="282"/>
      <c r="ACW115" s="282"/>
      <c r="ACX115" s="282"/>
      <c r="ACY115" s="282"/>
      <c r="ACZ115" s="282"/>
      <c r="ADA115" s="282"/>
      <c r="ADB115" s="282"/>
      <c r="ADC115" s="282"/>
      <c r="ADD115" s="282"/>
      <c r="ADE115" s="282"/>
      <c r="ADF115" s="282"/>
      <c r="ADG115" s="282"/>
      <c r="ADH115" s="282"/>
      <c r="ADI115" s="282"/>
      <c r="ADJ115" s="282"/>
      <c r="ADK115" s="282"/>
      <c r="ADL115" s="282"/>
      <c r="ADM115" s="282"/>
      <c r="ADN115" s="282"/>
      <c r="ADO115" s="282"/>
      <c r="ADP115" s="282"/>
      <c r="ADQ115" s="282"/>
      <c r="ADR115" s="282"/>
      <c r="ADS115" s="282"/>
      <c r="ADT115" s="282"/>
      <c r="ADU115" s="282"/>
      <c r="ADV115" s="282"/>
      <c r="ADW115" s="282"/>
      <c r="ADX115" s="282"/>
      <c r="ADY115" s="282"/>
      <c r="ADZ115" s="282"/>
      <c r="AEA115" s="282"/>
      <c r="AEB115" s="282"/>
      <c r="AEC115" s="282"/>
      <c r="AED115" s="282"/>
      <c r="AEE115" s="282"/>
      <c r="AEF115" s="282"/>
      <c r="AEG115" s="282"/>
      <c r="AEH115" s="282"/>
      <c r="AEI115" s="282"/>
      <c r="AEJ115" s="282"/>
      <c r="AEK115" s="282"/>
      <c r="AEL115" s="282"/>
      <c r="AEM115" s="282"/>
      <c r="AEN115" s="282"/>
      <c r="AEO115" s="282"/>
      <c r="AEP115" s="282"/>
      <c r="AEQ115" s="282"/>
      <c r="AER115" s="282"/>
      <c r="AES115" s="282"/>
      <c r="AET115" s="282"/>
      <c r="AEU115" s="282"/>
      <c r="AEV115" s="282"/>
      <c r="AEW115" s="282"/>
      <c r="AEX115" s="282"/>
      <c r="AEY115" s="282"/>
      <c r="AEZ115" s="282"/>
      <c r="AFA115" s="282"/>
      <c r="AFB115" s="282"/>
      <c r="AFC115" s="282"/>
      <c r="AFD115" s="282"/>
      <c r="AFE115" s="282"/>
      <c r="AFF115" s="282"/>
      <c r="AFG115" s="282"/>
      <c r="AFH115" s="282"/>
      <c r="AFI115" s="282"/>
      <c r="AFJ115" s="282"/>
      <c r="AFK115" s="282"/>
      <c r="AFL115" s="282"/>
      <c r="AFM115" s="282"/>
      <c r="AFN115" s="282"/>
      <c r="AFO115" s="282"/>
      <c r="AFP115" s="282"/>
      <c r="AFQ115" s="282"/>
      <c r="AFR115" s="282"/>
      <c r="AFS115" s="282"/>
      <c r="AFT115" s="282"/>
      <c r="AFU115" s="282"/>
      <c r="AFV115" s="282"/>
      <c r="AFW115" s="282"/>
      <c r="AFX115" s="282"/>
      <c r="AFY115" s="282"/>
      <c r="AFZ115" s="282"/>
      <c r="AGA115" s="282"/>
      <c r="AGB115" s="282"/>
      <c r="AGC115" s="282"/>
      <c r="AGD115" s="282"/>
      <c r="AGE115" s="282"/>
      <c r="AGF115" s="282"/>
      <c r="AGG115" s="282"/>
      <c r="AGH115" s="282"/>
      <c r="AGI115" s="282"/>
      <c r="AGJ115" s="282"/>
      <c r="AGK115" s="282"/>
      <c r="AGL115" s="282"/>
      <c r="AGM115" s="282"/>
      <c r="AGN115" s="282"/>
      <c r="AGO115" s="282"/>
      <c r="AGP115" s="282"/>
      <c r="AGQ115" s="282"/>
      <c r="AGR115" s="282"/>
      <c r="AGS115" s="282"/>
      <c r="AGT115" s="282"/>
      <c r="AGU115" s="282"/>
      <c r="AGV115" s="282"/>
      <c r="AGW115" s="282"/>
      <c r="AGX115" s="282"/>
      <c r="AGY115" s="282"/>
      <c r="AGZ115" s="282"/>
      <c r="AHA115" s="282"/>
      <c r="AHB115" s="282"/>
      <c r="AHC115" s="282"/>
      <c r="AHD115" s="282"/>
      <c r="AHE115" s="282"/>
      <c r="AHF115" s="282"/>
      <c r="AHG115" s="282"/>
      <c r="AHH115" s="282"/>
      <c r="AHI115" s="282"/>
      <c r="AHJ115" s="282"/>
      <c r="AHK115" s="282"/>
      <c r="AHL115" s="282"/>
      <c r="AHM115" s="282"/>
      <c r="AHN115" s="282"/>
      <c r="AHO115" s="282"/>
      <c r="AHP115" s="282"/>
      <c r="AHQ115" s="282"/>
      <c r="AHR115" s="282"/>
      <c r="AHS115" s="282"/>
      <c r="AHT115" s="282"/>
      <c r="AHU115" s="282"/>
      <c r="AHV115" s="282"/>
      <c r="AHW115" s="282"/>
      <c r="AHX115" s="282"/>
      <c r="AHY115" s="282"/>
      <c r="AHZ115" s="282"/>
      <c r="AIA115" s="282"/>
      <c r="AIB115" s="282"/>
      <c r="AIC115" s="282"/>
      <c r="AID115" s="282"/>
      <c r="AIE115" s="282"/>
      <c r="AIF115" s="282"/>
      <c r="AIG115" s="282"/>
      <c r="AIH115" s="282"/>
      <c r="AII115" s="282"/>
      <c r="AIJ115" s="282"/>
      <c r="AIK115" s="282"/>
      <c r="AIL115" s="282"/>
      <c r="AIM115" s="282"/>
      <c r="AIN115" s="282"/>
      <c r="AIO115" s="282"/>
      <c r="AIP115" s="282"/>
      <c r="AIQ115" s="282"/>
      <c r="AIR115" s="282"/>
      <c r="AIS115" s="282"/>
      <c r="AIT115" s="282"/>
      <c r="AIU115" s="282"/>
      <c r="AIV115" s="282"/>
      <c r="AIW115" s="282"/>
      <c r="AIX115" s="282"/>
      <c r="AIY115" s="282"/>
      <c r="AIZ115" s="282"/>
      <c r="AJA115" s="282"/>
      <c r="AJB115" s="282"/>
      <c r="AJC115" s="282"/>
      <c r="AJD115" s="282"/>
      <c r="AJE115" s="282"/>
      <c r="AJF115" s="282"/>
      <c r="AJG115" s="282"/>
      <c r="AJH115" s="282"/>
      <c r="AJI115" s="282"/>
      <c r="AJJ115" s="282"/>
      <c r="AJK115" s="282"/>
      <c r="AJL115" s="282"/>
      <c r="AJM115" s="282"/>
      <c r="AJN115" s="282"/>
      <c r="AJO115" s="282"/>
      <c r="AJP115" s="282"/>
      <c r="AJQ115" s="282"/>
      <c r="AJR115" s="282"/>
      <c r="AJS115" s="282"/>
      <c r="AJT115" s="282"/>
      <c r="AJU115" s="282"/>
      <c r="AJV115" s="282"/>
      <c r="AJW115" s="282"/>
      <c r="AJX115" s="282"/>
      <c r="AJY115" s="282"/>
      <c r="AJZ115" s="282"/>
      <c r="AKA115" s="282"/>
      <c r="AKB115" s="282"/>
      <c r="AKC115" s="282"/>
      <c r="AKD115" s="282"/>
      <c r="AKE115" s="282"/>
      <c r="AKF115" s="282"/>
      <c r="AKG115" s="282"/>
    </row>
    <row r="116" spans="2:969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0.90909090909090906</v>
      </c>
      <c r="J116" s="76">
        <f t="shared" ref="J116:AM116" si="26">AVERAGE(J115,J93,J76,J73,J70,J62,J59,J52,J40,J35,J11)</f>
        <v>0.90909090909090906</v>
      </c>
      <c r="K116" s="76">
        <f t="shared" si="26"/>
        <v>0.90909090909090906</v>
      </c>
      <c r="L116" s="76">
        <f t="shared" si="26"/>
        <v>0.90909090909090906</v>
      </c>
      <c r="M116" s="76">
        <f t="shared" si="26"/>
        <v>0.90909090909090906</v>
      </c>
      <c r="N116" s="76">
        <f t="shared" si="26"/>
        <v>0.90909090909090906</v>
      </c>
      <c r="O116" s="76">
        <f t="shared" si="26"/>
        <v>0.90909090909090906</v>
      </c>
      <c r="P116" s="76">
        <f t="shared" si="26"/>
        <v>0.90909090909090906</v>
      </c>
      <c r="Q116" s="76">
        <f t="shared" si="26"/>
        <v>0.90909090909090906</v>
      </c>
      <c r="R116" s="76">
        <f t="shared" si="26"/>
        <v>0.90909090909090906</v>
      </c>
      <c r="S116" s="76">
        <f t="shared" si="26"/>
        <v>0.90909090909090906</v>
      </c>
      <c r="T116" s="76">
        <f t="shared" si="26"/>
        <v>0.90909090909090906</v>
      </c>
      <c r="U116" s="76">
        <f t="shared" si="26"/>
        <v>0.90909090909090906</v>
      </c>
      <c r="V116" s="76">
        <f t="shared" si="26"/>
        <v>0.90909090909090906</v>
      </c>
      <c r="W116" s="76">
        <f t="shared" si="26"/>
        <v>0.90909090909090906</v>
      </c>
      <c r="X116" s="76">
        <f t="shared" si="26"/>
        <v>0.90909090909090906</v>
      </c>
      <c r="Y116" s="76">
        <f t="shared" si="26"/>
        <v>0.90909090909090906</v>
      </c>
      <c r="Z116" s="76">
        <f t="shared" si="26"/>
        <v>0.90909090909090906</v>
      </c>
      <c r="AA116" s="314">
        <f t="shared" si="26"/>
        <v>1</v>
      </c>
      <c r="AB116" s="314">
        <f t="shared" si="26"/>
        <v>0.90909090909090906</v>
      </c>
      <c r="AC116" s="314">
        <f t="shared" si="26"/>
        <v>0.90909090909090906</v>
      </c>
      <c r="AD116" s="314">
        <f t="shared" si="26"/>
        <v>0.90909090909090906</v>
      </c>
      <c r="AE116" s="314">
        <f t="shared" si="26"/>
        <v>0.90909090909090906</v>
      </c>
      <c r="AF116" s="314">
        <f t="shared" si="26"/>
        <v>0.90909090909090906</v>
      </c>
      <c r="AG116" s="314">
        <f t="shared" si="26"/>
        <v>0.90909090909090906</v>
      </c>
      <c r="AH116" s="314">
        <f t="shared" si="26"/>
        <v>0.90909090909090906</v>
      </c>
      <c r="AI116" s="314">
        <f t="shared" si="26"/>
        <v>0.90909090909090906</v>
      </c>
      <c r="AJ116" s="314">
        <f t="shared" si="26"/>
        <v>0.90909090909090906</v>
      </c>
      <c r="AK116" s="314">
        <f t="shared" si="26"/>
        <v>0.90909090909090906</v>
      </c>
      <c r="AL116" s="314">
        <f t="shared" si="26"/>
        <v>0.90909090909090906</v>
      </c>
      <c r="AM116" s="77">
        <f t="shared" si="26"/>
        <v>0.90909090909090906</v>
      </c>
      <c r="AN116" s="98">
        <f>1-AO116/3069</f>
        <v>0.95959595959595956</v>
      </c>
      <c r="AO116" s="95">
        <f>AO115+AO93+AO76+AO73+AO70+AO62+AO59+AO52+AO40+AO35+AO23+AO11</f>
        <v>124</v>
      </c>
      <c r="AP116" s="281"/>
    </row>
    <row r="117" spans="2:969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82"/>
      <c r="AA117" s="278"/>
      <c r="AB117" s="278"/>
      <c r="AC117" s="278"/>
      <c r="AD117" s="278"/>
      <c r="AE117" s="278"/>
      <c r="AF117" s="278"/>
      <c r="AG117" s="278"/>
      <c r="AH117" s="278"/>
      <c r="AI117" s="278"/>
      <c r="AJ117" s="278"/>
      <c r="AK117" s="278"/>
      <c r="AL117" s="278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281"/>
    </row>
    <row r="118" spans="2:969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82"/>
      <c r="Y118" s="82"/>
      <c r="Z118" s="82"/>
      <c r="AA118" s="278"/>
      <c r="AB118" s="278"/>
      <c r="AC118" s="278"/>
      <c r="AD118" s="278"/>
      <c r="AE118" s="278"/>
      <c r="AF118" s="278"/>
      <c r="AG118" s="278"/>
      <c r="AH118" s="278"/>
      <c r="AI118" s="278"/>
      <c r="AJ118" s="278"/>
      <c r="AK118" s="278"/>
      <c r="AL118" s="278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281"/>
    </row>
    <row r="119" spans="2:969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82"/>
      <c r="Y119" s="82"/>
      <c r="Z119" s="82"/>
      <c r="AA119" s="278"/>
      <c r="AB119" s="278"/>
      <c r="AC119" s="278"/>
      <c r="AD119" s="278"/>
      <c r="AE119" s="278"/>
      <c r="AF119" s="278"/>
      <c r="AG119" s="278"/>
      <c r="AH119" s="278"/>
      <c r="AI119" s="278"/>
      <c r="AJ119" s="278"/>
      <c r="AK119" s="278"/>
      <c r="AL119" s="278"/>
      <c r="AM119" s="82"/>
      <c r="AN119" s="88">
        <f t="shared" si="28"/>
        <v>1</v>
      </c>
      <c r="AO119" s="89">
        <f t="shared" si="27"/>
        <v>0</v>
      </c>
      <c r="AP119" s="281"/>
    </row>
    <row r="120" spans="2:969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82"/>
      <c r="Y120" s="82"/>
      <c r="Z120" s="82"/>
      <c r="AA120" s="278"/>
      <c r="AB120" s="278"/>
      <c r="AC120" s="278"/>
      <c r="AD120" s="278"/>
      <c r="AE120" s="278"/>
      <c r="AF120" s="278"/>
      <c r="AG120" s="278"/>
      <c r="AH120" s="278"/>
      <c r="AI120" s="278"/>
      <c r="AJ120" s="278"/>
      <c r="AK120" s="278"/>
      <c r="AL120" s="278"/>
      <c r="AM120" s="82"/>
      <c r="AN120" s="88">
        <f t="shared" si="28"/>
        <v>1</v>
      </c>
      <c r="AO120" s="89">
        <f t="shared" si="27"/>
        <v>0</v>
      </c>
      <c r="AP120" s="281"/>
    </row>
    <row r="121" spans="2:969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82"/>
      <c r="Y121" s="82"/>
      <c r="Z121" s="82"/>
      <c r="AA121" s="278"/>
      <c r="AB121" s="278"/>
      <c r="AC121" s="278"/>
      <c r="AD121" s="278"/>
      <c r="AE121" s="278"/>
      <c r="AF121" s="278"/>
      <c r="AG121" s="278"/>
      <c r="AH121" s="278"/>
      <c r="AI121" s="278"/>
      <c r="AJ121" s="278"/>
      <c r="AK121" s="278"/>
      <c r="AL121" s="278"/>
      <c r="AM121" s="82"/>
      <c r="AN121" s="88">
        <f t="shared" si="28"/>
        <v>1</v>
      </c>
      <c r="AO121" s="89">
        <f t="shared" si="27"/>
        <v>0</v>
      </c>
      <c r="AP121" s="281"/>
    </row>
    <row r="122" spans="2:969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82"/>
      <c r="Y122" s="82"/>
      <c r="Z122" s="82"/>
      <c r="AA122" s="278"/>
      <c r="AB122" s="278"/>
      <c r="AC122" s="278"/>
      <c r="AD122" s="278"/>
      <c r="AE122" s="278"/>
      <c r="AF122" s="278"/>
      <c r="AG122" s="278"/>
      <c r="AH122" s="278"/>
      <c r="AI122" s="278"/>
      <c r="AJ122" s="278"/>
      <c r="AK122" s="278"/>
      <c r="AL122" s="278"/>
      <c r="AM122" s="82"/>
      <c r="AN122" s="88">
        <f t="shared" si="28"/>
        <v>1</v>
      </c>
      <c r="AO122" s="89">
        <f t="shared" si="27"/>
        <v>0</v>
      </c>
      <c r="AP122" s="281"/>
    </row>
    <row r="123" spans="2:969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82"/>
      <c r="Y123" s="82"/>
      <c r="Z123" s="82"/>
      <c r="AA123" s="278"/>
      <c r="AB123" s="278"/>
      <c r="AC123" s="278"/>
      <c r="AD123" s="278"/>
      <c r="AE123" s="278"/>
      <c r="AF123" s="278"/>
      <c r="AG123" s="278"/>
      <c r="AH123" s="278"/>
      <c r="AI123" s="278"/>
      <c r="AJ123" s="278"/>
      <c r="AK123" s="278"/>
      <c r="AL123" s="278"/>
      <c r="AM123" s="82"/>
      <c r="AN123" s="88">
        <f t="shared" si="28"/>
        <v>1</v>
      </c>
      <c r="AO123" s="89">
        <f t="shared" si="27"/>
        <v>0</v>
      </c>
      <c r="AP123" s="281"/>
    </row>
    <row r="124" spans="2:969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82"/>
      <c r="Y124" s="82"/>
      <c r="Z124" s="82"/>
      <c r="AA124" s="278"/>
      <c r="AB124" s="278"/>
      <c r="AC124" s="278"/>
      <c r="AD124" s="278"/>
      <c r="AE124" s="278"/>
      <c r="AF124" s="278"/>
      <c r="AG124" s="278"/>
      <c r="AH124" s="278"/>
      <c r="AI124" s="278"/>
      <c r="AJ124" s="278"/>
      <c r="AK124" s="278"/>
      <c r="AL124" s="278"/>
      <c r="AM124" s="82"/>
      <c r="AN124" s="88">
        <f t="shared" si="28"/>
        <v>1</v>
      </c>
      <c r="AO124" s="89">
        <f t="shared" si="27"/>
        <v>0</v>
      </c>
      <c r="AP124" s="281"/>
    </row>
    <row r="125" spans="2:969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82"/>
      <c r="Y125" s="82"/>
      <c r="Z125" s="82"/>
      <c r="AA125" s="278"/>
      <c r="AB125" s="278"/>
      <c r="AC125" s="278"/>
      <c r="AD125" s="278"/>
      <c r="AE125" s="278"/>
      <c r="AF125" s="278"/>
      <c r="AG125" s="278"/>
      <c r="AH125" s="278"/>
      <c r="AI125" s="278"/>
      <c r="AJ125" s="278"/>
      <c r="AK125" s="278"/>
      <c r="AL125" s="278"/>
      <c r="AM125" s="82"/>
      <c r="AN125" s="88">
        <f t="shared" si="28"/>
        <v>1</v>
      </c>
      <c r="AO125" s="89">
        <f t="shared" si="27"/>
        <v>0</v>
      </c>
      <c r="AP125" s="281"/>
    </row>
    <row r="126" spans="2:969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82"/>
      <c r="Y126" s="82"/>
      <c r="Z126" s="82"/>
      <c r="AA126" s="278"/>
      <c r="AB126" s="278"/>
      <c r="AC126" s="278"/>
      <c r="AD126" s="278"/>
      <c r="AE126" s="278"/>
      <c r="AF126" s="278"/>
      <c r="AG126" s="278"/>
      <c r="AH126" s="278"/>
      <c r="AI126" s="278"/>
      <c r="AJ126" s="278"/>
      <c r="AK126" s="278"/>
      <c r="AL126" s="278"/>
      <c r="AM126" s="82"/>
      <c r="AN126" s="88">
        <f t="shared" si="28"/>
        <v>1</v>
      </c>
      <c r="AO126" s="89">
        <f t="shared" si="27"/>
        <v>0</v>
      </c>
      <c r="AP126" s="281"/>
    </row>
    <row r="127" spans="2:969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82"/>
      <c r="Y127" s="82"/>
      <c r="Z127" s="82"/>
      <c r="AA127" s="278"/>
      <c r="AB127" s="278"/>
      <c r="AC127" s="278"/>
      <c r="AD127" s="278"/>
      <c r="AE127" s="278"/>
      <c r="AF127" s="278"/>
      <c r="AG127" s="278"/>
      <c r="AH127" s="278"/>
      <c r="AI127" s="278"/>
      <c r="AJ127" s="278"/>
      <c r="AK127" s="278"/>
      <c r="AL127" s="278"/>
      <c r="AM127" s="82"/>
      <c r="AN127" s="88">
        <f t="shared" si="28"/>
        <v>1</v>
      </c>
      <c r="AO127" s="89">
        <f t="shared" si="27"/>
        <v>0</v>
      </c>
      <c r="AP127" s="281"/>
    </row>
    <row r="128" spans="2:969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82"/>
      <c r="Y128" s="82"/>
      <c r="Z128" s="82"/>
      <c r="AA128" s="278"/>
      <c r="AB128" s="278"/>
      <c r="AC128" s="278"/>
      <c r="AD128" s="278"/>
      <c r="AE128" s="278"/>
      <c r="AF128" s="278"/>
      <c r="AG128" s="278"/>
      <c r="AH128" s="278"/>
      <c r="AI128" s="278"/>
      <c r="AJ128" s="278"/>
      <c r="AK128" s="278"/>
      <c r="AL128" s="278"/>
      <c r="AM128" s="82"/>
      <c r="AN128" s="88">
        <f t="shared" si="28"/>
        <v>1</v>
      </c>
      <c r="AO128" s="89">
        <f t="shared" si="27"/>
        <v>0</v>
      </c>
      <c r="AP128" s="281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82"/>
      <c r="Y129" s="82"/>
      <c r="Z129" s="82"/>
      <c r="AA129" s="278"/>
      <c r="AB129" s="278"/>
      <c r="AC129" s="278"/>
      <c r="AD129" s="278"/>
      <c r="AE129" s="278"/>
      <c r="AF129" s="278"/>
      <c r="AG129" s="278"/>
      <c r="AH129" s="278"/>
      <c r="AI129" s="278"/>
      <c r="AJ129" s="278"/>
      <c r="AK129" s="278"/>
      <c r="AL129" s="278"/>
      <c r="AM129" s="82"/>
      <c r="AN129" s="88">
        <f t="shared" si="28"/>
        <v>1</v>
      </c>
      <c r="AO129" s="89">
        <f t="shared" si="27"/>
        <v>0</v>
      </c>
      <c r="AP129" s="281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82"/>
      <c r="Y130" s="82"/>
      <c r="Z130" s="82"/>
      <c r="AA130" s="278"/>
      <c r="AB130" s="278"/>
      <c r="AC130" s="278"/>
      <c r="AD130" s="278"/>
      <c r="AE130" s="278"/>
      <c r="AF130" s="278"/>
      <c r="AG130" s="278"/>
      <c r="AH130" s="278"/>
      <c r="AI130" s="278"/>
      <c r="AJ130" s="278"/>
      <c r="AK130" s="278"/>
      <c r="AL130" s="278"/>
      <c r="AM130" s="82"/>
      <c r="AN130" s="88">
        <f t="shared" si="28"/>
        <v>1</v>
      </c>
      <c r="AO130" s="89">
        <f t="shared" si="27"/>
        <v>0</v>
      </c>
      <c r="AP130" s="281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82"/>
      <c r="Y131" s="82"/>
      <c r="Z131" s="82"/>
      <c r="AA131" s="278"/>
      <c r="AB131" s="278"/>
      <c r="AC131" s="278"/>
      <c r="AD131" s="278"/>
      <c r="AE131" s="278"/>
      <c r="AF131" s="278"/>
      <c r="AG131" s="278"/>
      <c r="AH131" s="278"/>
      <c r="AI131" s="278"/>
      <c r="AJ131" s="278"/>
      <c r="AK131" s="278"/>
      <c r="AL131" s="278"/>
      <c r="AM131" s="82"/>
      <c r="AN131" s="88">
        <f t="shared" si="28"/>
        <v>1</v>
      </c>
      <c r="AO131" s="89">
        <f t="shared" si="27"/>
        <v>0</v>
      </c>
      <c r="AP131" s="281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82"/>
      <c r="Y132" s="82"/>
      <c r="Z132" s="82"/>
      <c r="AA132" s="278"/>
      <c r="AB132" s="278"/>
      <c r="AC132" s="278"/>
      <c r="AD132" s="278"/>
      <c r="AE132" s="278"/>
      <c r="AF132" s="278"/>
      <c r="AG132" s="278"/>
      <c r="AH132" s="278"/>
      <c r="AI132" s="278"/>
      <c r="AJ132" s="278"/>
      <c r="AK132" s="278"/>
      <c r="AL132" s="278"/>
      <c r="AM132" s="82"/>
      <c r="AN132" s="88">
        <f t="shared" si="28"/>
        <v>1</v>
      </c>
      <c r="AO132" s="89">
        <f t="shared" si="27"/>
        <v>0</v>
      </c>
      <c r="AP132" s="281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82"/>
      <c r="Y133" s="82"/>
      <c r="Z133" s="82"/>
      <c r="AA133" s="278"/>
      <c r="AB133" s="278"/>
      <c r="AC133" s="278"/>
      <c r="AD133" s="278"/>
      <c r="AE133" s="278"/>
      <c r="AF133" s="278"/>
      <c r="AG133" s="278"/>
      <c r="AH133" s="278"/>
      <c r="AI133" s="278"/>
      <c r="AJ133" s="278"/>
      <c r="AK133" s="278"/>
      <c r="AL133" s="278"/>
      <c r="AM133" s="82"/>
      <c r="AN133" s="88">
        <f t="shared" si="28"/>
        <v>1</v>
      </c>
      <c r="AO133" s="89">
        <f t="shared" si="27"/>
        <v>0</v>
      </c>
      <c r="AP133" s="281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82"/>
      <c r="Y134" s="82"/>
      <c r="Z134" s="82"/>
      <c r="AA134" s="278"/>
      <c r="AB134" s="278"/>
      <c r="AC134" s="278"/>
      <c r="AD134" s="278"/>
      <c r="AE134" s="278"/>
      <c r="AF134" s="278"/>
      <c r="AG134" s="278"/>
      <c r="AH134" s="278"/>
      <c r="AI134" s="278"/>
      <c r="AJ134" s="278"/>
      <c r="AK134" s="278"/>
      <c r="AL134" s="278"/>
      <c r="AM134" s="82"/>
      <c r="AN134" s="88">
        <f t="shared" si="28"/>
        <v>1</v>
      </c>
      <c r="AO134" s="89">
        <f t="shared" si="27"/>
        <v>0</v>
      </c>
      <c r="AP134" s="281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82"/>
      <c r="Y135" s="82"/>
      <c r="Z135" s="82"/>
      <c r="AA135" s="278"/>
      <c r="AB135" s="278"/>
      <c r="AC135" s="278"/>
      <c r="AD135" s="278"/>
      <c r="AE135" s="278"/>
      <c r="AF135" s="278"/>
      <c r="AG135" s="278"/>
      <c r="AH135" s="278"/>
      <c r="AI135" s="278"/>
      <c r="AJ135" s="278"/>
      <c r="AK135" s="278"/>
      <c r="AL135" s="278"/>
      <c r="AM135" s="82"/>
      <c r="AN135" s="88">
        <f t="shared" si="28"/>
        <v>1</v>
      </c>
      <c r="AO135" s="89">
        <f t="shared" si="27"/>
        <v>0</v>
      </c>
      <c r="AP135" s="281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82"/>
      <c r="Y136" s="82"/>
      <c r="Z136" s="82"/>
      <c r="AA136" s="278"/>
      <c r="AB136" s="278"/>
      <c r="AC136" s="278"/>
      <c r="AD136" s="278"/>
      <c r="AE136" s="278"/>
      <c r="AF136" s="278"/>
      <c r="AG136" s="278"/>
      <c r="AH136" s="278"/>
      <c r="AI136" s="278"/>
      <c r="AJ136" s="278"/>
      <c r="AK136" s="278"/>
      <c r="AL136" s="278"/>
      <c r="AM136" s="82"/>
      <c r="AN136" s="88">
        <f t="shared" si="28"/>
        <v>1</v>
      </c>
      <c r="AO136" s="89">
        <f t="shared" si="27"/>
        <v>0</v>
      </c>
      <c r="AP136" s="281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82"/>
      <c r="Y137" s="82"/>
      <c r="Z137" s="82"/>
      <c r="AA137" s="278"/>
      <c r="AB137" s="278"/>
      <c r="AC137" s="278"/>
      <c r="AD137" s="278"/>
      <c r="AE137" s="278"/>
      <c r="AF137" s="278"/>
      <c r="AG137" s="278"/>
      <c r="AH137" s="278"/>
      <c r="AI137" s="278"/>
      <c r="AJ137" s="278"/>
      <c r="AK137" s="278"/>
      <c r="AL137" s="278"/>
      <c r="AM137" s="82"/>
      <c r="AN137" s="88">
        <f t="shared" si="28"/>
        <v>1</v>
      </c>
      <c r="AO137" s="89">
        <f t="shared" si="27"/>
        <v>0</v>
      </c>
      <c r="AP137" s="281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82"/>
      <c r="Y138" s="82"/>
      <c r="Z138" s="82"/>
      <c r="AA138" s="278"/>
      <c r="AB138" s="278"/>
      <c r="AC138" s="278"/>
      <c r="AD138" s="278"/>
      <c r="AE138" s="278"/>
      <c r="AF138" s="278"/>
      <c r="AG138" s="278"/>
      <c r="AH138" s="278"/>
      <c r="AI138" s="278"/>
      <c r="AJ138" s="278"/>
      <c r="AK138" s="278"/>
      <c r="AL138" s="278"/>
      <c r="AM138" s="82"/>
      <c r="AN138" s="88">
        <f t="shared" si="28"/>
        <v>1</v>
      </c>
      <c r="AO138" s="89">
        <f t="shared" si="27"/>
        <v>0</v>
      </c>
      <c r="AP138" s="281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82"/>
      <c r="Y139" s="82"/>
      <c r="Z139" s="82"/>
      <c r="AA139" s="278"/>
      <c r="AB139" s="278"/>
      <c r="AC139" s="278"/>
      <c r="AD139" s="278"/>
      <c r="AE139" s="278"/>
      <c r="AF139" s="278"/>
      <c r="AG139" s="278"/>
      <c r="AH139" s="278"/>
      <c r="AI139" s="278"/>
      <c r="AJ139" s="278"/>
      <c r="AK139" s="278"/>
      <c r="AL139" s="278"/>
      <c r="AM139" s="82"/>
      <c r="AN139" s="88">
        <f t="shared" si="28"/>
        <v>1</v>
      </c>
      <c r="AO139" s="89">
        <f t="shared" si="27"/>
        <v>0</v>
      </c>
      <c r="AP139" s="281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82"/>
      <c r="Y140" s="82"/>
      <c r="Z140" s="82"/>
      <c r="AA140" s="278"/>
      <c r="AB140" s="278"/>
      <c r="AC140" s="278"/>
      <c r="AD140" s="278"/>
      <c r="AE140" s="278"/>
      <c r="AF140" s="278"/>
      <c r="AG140" s="278"/>
      <c r="AH140" s="278"/>
      <c r="AI140" s="278"/>
      <c r="AJ140" s="278"/>
      <c r="AK140" s="278"/>
      <c r="AL140" s="278"/>
      <c r="AM140" s="82"/>
      <c r="AN140" s="88">
        <f t="shared" si="28"/>
        <v>1</v>
      </c>
      <c r="AO140" s="89">
        <f t="shared" si="27"/>
        <v>0</v>
      </c>
      <c r="AP140" s="281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82"/>
      <c r="Y141" s="82"/>
      <c r="Z141" s="82"/>
      <c r="AA141" s="278"/>
      <c r="AB141" s="278"/>
      <c r="AC141" s="278"/>
      <c r="AD141" s="278"/>
      <c r="AE141" s="278"/>
      <c r="AF141" s="278"/>
      <c r="AG141" s="278"/>
      <c r="AH141" s="278"/>
      <c r="AI141" s="278"/>
      <c r="AJ141" s="278"/>
      <c r="AK141" s="278"/>
      <c r="AL141" s="278"/>
      <c r="AM141" s="82"/>
      <c r="AN141" s="88">
        <f t="shared" si="28"/>
        <v>1</v>
      </c>
      <c r="AO141" s="89">
        <f t="shared" si="27"/>
        <v>0</v>
      </c>
      <c r="AP141" s="281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82"/>
      <c r="Y142" s="82"/>
      <c r="Z142" s="82"/>
      <c r="AA142" s="278"/>
      <c r="AB142" s="278"/>
      <c r="AC142" s="278"/>
      <c r="AD142" s="278"/>
      <c r="AE142" s="278"/>
      <c r="AF142" s="278"/>
      <c r="AG142" s="278"/>
      <c r="AH142" s="278"/>
      <c r="AI142" s="278"/>
      <c r="AJ142" s="278"/>
      <c r="AK142" s="278"/>
      <c r="AL142" s="278"/>
      <c r="AM142" s="82"/>
      <c r="AN142" s="88">
        <f t="shared" si="28"/>
        <v>1</v>
      </c>
      <c r="AO142" s="89">
        <f t="shared" si="27"/>
        <v>0</v>
      </c>
      <c r="AP142" s="281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82"/>
      <c r="AA143" s="278"/>
      <c r="AB143" s="278"/>
      <c r="AC143" s="278"/>
      <c r="AD143" s="278"/>
      <c r="AE143" s="278"/>
      <c r="AF143" s="278"/>
      <c r="AG143" s="278"/>
      <c r="AH143" s="278"/>
      <c r="AI143" s="278"/>
      <c r="AJ143" s="278"/>
      <c r="AK143" s="278"/>
      <c r="AL143" s="278"/>
      <c r="AM143" s="82"/>
      <c r="AN143" s="88">
        <f t="shared" si="28"/>
        <v>1</v>
      </c>
      <c r="AO143" s="89">
        <f t="shared" si="27"/>
        <v>0</v>
      </c>
      <c r="AP143" s="281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82"/>
      <c r="AA144" s="278"/>
      <c r="AB144" s="278"/>
      <c r="AC144" s="278"/>
      <c r="AD144" s="278"/>
      <c r="AE144" s="278"/>
      <c r="AF144" s="278"/>
      <c r="AG144" s="278"/>
      <c r="AH144" s="278"/>
      <c r="AI144" s="278"/>
      <c r="AJ144" s="278"/>
      <c r="AK144" s="278"/>
      <c r="AL144" s="278"/>
      <c r="AM144" s="82"/>
      <c r="AN144" s="88">
        <f t="shared" si="28"/>
        <v>1</v>
      </c>
      <c r="AO144" s="89">
        <f t="shared" si="27"/>
        <v>0</v>
      </c>
      <c r="AP144" s="281"/>
    </row>
    <row r="145" spans="2:969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82"/>
      <c r="AA145" s="278"/>
      <c r="AB145" s="278"/>
      <c r="AC145" s="278"/>
      <c r="AD145" s="278"/>
      <c r="AE145" s="278"/>
      <c r="AF145" s="278"/>
      <c r="AG145" s="278"/>
      <c r="AH145" s="278"/>
      <c r="AI145" s="278"/>
      <c r="AJ145" s="278"/>
      <c r="AK145" s="278"/>
      <c r="AL145" s="278"/>
      <c r="AM145" s="82"/>
      <c r="AN145" s="88">
        <f t="shared" si="28"/>
        <v>1</v>
      </c>
      <c r="AO145" s="89">
        <f t="shared" si="27"/>
        <v>0</v>
      </c>
      <c r="AP145" s="281"/>
    </row>
    <row r="146" spans="2:969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82"/>
      <c r="AA146" s="278"/>
      <c r="AB146" s="278"/>
      <c r="AC146" s="278"/>
      <c r="AD146" s="278"/>
      <c r="AE146" s="278"/>
      <c r="AF146" s="278"/>
      <c r="AG146" s="278"/>
      <c r="AH146" s="278"/>
      <c r="AI146" s="278"/>
      <c r="AJ146" s="278"/>
      <c r="AK146" s="278"/>
      <c r="AL146" s="278"/>
      <c r="AM146" s="82"/>
      <c r="AN146" s="88">
        <f t="shared" si="28"/>
        <v>1</v>
      </c>
      <c r="AO146" s="89">
        <f t="shared" si="27"/>
        <v>0</v>
      </c>
      <c r="AP146" s="281"/>
    </row>
    <row r="147" spans="2:969" s="269" customFormat="1" ht="13.8" thickBot="1" x14ac:dyDescent="0.25">
      <c r="B147" s="320">
        <v>130</v>
      </c>
      <c r="C147" s="368"/>
      <c r="D147" s="368"/>
      <c r="E147" s="368"/>
      <c r="F147" s="257" t="s">
        <v>335</v>
      </c>
      <c r="G147" s="321" t="s">
        <v>331</v>
      </c>
      <c r="H147" s="271" t="s">
        <v>90</v>
      </c>
      <c r="I147" s="267"/>
      <c r="J147" s="267"/>
      <c r="K147" s="267"/>
      <c r="L147" s="267"/>
      <c r="M147" s="267"/>
      <c r="N147" s="267"/>
      <c r="O147" s="267"/>
      <c r="P147" s="267"/>
      <c r="Q147" s="267"/>
      <c r="R147" s="267"/>
      <c r="S147" s="267"/>
      <c r="T147" s="267"/>
      <c r="U147" s="267"/>
      <c r="V147" s="267"/>
      <c r="W147" s="267"/>
      <c r="X147" s="268"/>
      <c r="Y147" s="268"/>
      <c r="Z147" s="268"/>
      <c r="AA147" s="268"/>
      <c r="AB147" s="268"/>
      <c r="AC147" s="268"/>
      <c r="AD147" s="268"/>
      <c r="AE147" s="268"/>
      <c r="AF147" s="268"/>
      <c r="AG147" s="268"/>
      <c r="AH147" s="268"/>
      <c r="AI147" s="268"/>
      <c r="AJ147" s="268"/>
      <c r="AK147" s="268"/>
      <c r="AL147" s="268"/>
      <c r="AM147" s="268"/>
      <c r="AN147" s="322">
        <f t="shared" si="28"/>
        <v>1</v>
      </c>
      <c r="AO147" s="272">
        <f t="shared" si="27"/>
        <v>0</v>
      </c>
      <c r="AP147" s="281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  <c r="BQ147" s="282"/>
      <c r="BR147" s="282"/>
      <c r="BS147" s="282"/>
      <c r="BT147" s="282"/>
      <c r="BU147" s="282"/>
      <c r="BV147" s="282"/>
      <c r="BW147" s="282"/>
      <c r="BX147" s="282"/>
      <c r="BY147" s="282"/>
      <c r="BZ147" s="282"/>
      <c r="CA147" s="282"/>
      <c r="CB147" s="282"/>
      <c r="CC147" s="282"/>
      <c r="CD147" s="282"/>
      <c r="CE147" s="282"/>
      <c r="CF147" s="282"/>
      <c r="CG147" s="282"/>
      <c r="CH147" s="282"/>
      <c r="CI147" s="282"/>
      <c r="CJ147" s="282"/>
      <c r="CK147" s="282"/>
      <c r="CL147" s="282"/>
      <c r="CM147" s="282"/>
      <c r="CN147" s="282"/>
      <c r="CO147" s="282"/>
      <c r="CP147" s="282"/>
      <c r="CQ147" s="282"/>
      <c r="CR147" s="282"/>
      <c r="CS147" s="282"/>
      <c r="CT147" s="282"/>
      <c r="CU147" s="282"/>
      <c r="CV147" s="282"/>
      <c r="CW147" s="282"/>
      <c r="CX147" s="282"/>
      <c r="CY147" s="282"/>
      <c r="CZ147" s="282"/>
      <c r="DA147" s="282"/>
      <c r="DB147" s="282"/>
      <c r="DC147" s="282"/>
      <c r="DD147" s="282"/>
      <c r="DE147" s="282"/>
      <c r="DF147" s="282"/>
      <c r="DG147" s="282"/>
      <c r="DH147" s="282"/>
      <c r="DI147" s="282"/>
      <c r="DJ147" s="282"/>
      <c r="DK147" s="282"/>
      <c r="DL147" s="282"/>
      <c r="DM147" s="282"/>
      <c r="DN147" s="282"/>
      <c r="DO147" s="282"/>
      <c r="DP147" s="282"/>
      <c r="DQ147" s="282"/>
      <c r="DR147" s="282"/>
      <c r="DS147" s="282"/>
      <c r="DT147" s="282"/>
      <c r="DU147" s="282"/>
      <c r="DV147" s="282"/>
      <c r="DW147" s="282"/>
      <c r="DX147" s="282"/>
      <c r="DY147" s="282"/>
      <c r="DZ147" s="282"/>
      <c r="EA147" s="282"/>
      <c r="EB147" s="282"/>
      <c r="EC147" s="282"/>
      <c r="ED147" s="282"/>
      <c r="EE147" s="282"/>
      <c r="EF147" s="282"/>
      <c r="EG147" s="282"/>
      <c r="EH147" s="282"/>
      <c r="EI147" s="282"/>
      <c r="EJ147" s="282"/>
      <c r="EK147" s="282"/>
      <c r="EL147" s="282"/>
      <c r="EM147" s="282"/>
      <c r="EN147" s="282"/>
      <c r="EO147" s="282"/>
      <c r="EP147" s="282"/>
      <c r="EQ147" s="282"/>
      <c r="ER147" s="282"/>
      <c r="ES147" s="282"/>
      <c r="ET147" s="282"/>
      <c r="EU147" s="282"/>
      <c r="EV147" s="282"/>
      <c r="EW147" s="282"/>
      <c r="EX147" s="282"/>
      <c r="EY147" s="282"/>
      <c r="EZ147" s="282"/>
      <c r="FA147" s="282"/>
      <c r="FB147" s="282"/>
      <c r="FC147" s="282"/>
      <c r="FD147" s="282"/>
      <c r="FE147" s="282"/>
      <c r="FF147" s="282"/>
      <c r="FG147" s="282"/>
      <c r="FH147" s="282"/>
      <c r="FI147" s="282"/>
      <c r="FJ147" s="282"/>
      <c r="FK147" s="282"/>
      <c r="FL147" s="282"/>
      <c r="FM147" s="282"/>
      <c r="FN147" s="282"/>
      <c r="FO147" s="282"/>
      <c r="FP147" s="282"/>
      <c r="FQ147" s="282"/>
      <c r="FR147" s="282"/>
      <c r="FS147" s="282"/>
      <c r="FT147" s="282"/>
      <c r="FU147" s="282"/>
      <c r="FV147" s="282"/>
      <c r="FW147" s="282"/>
      <c r="FX147" s="282"/>
      <c r="FY147" s="282"/>
      <c r="FZ147" s="282"/>
      <c r="GA147" s="282"/>
      <c r="GB147" s="282"/>
      <c r="GC147" s="282"/>
      <c r="GD147" s="282"/>
      <c r="GE147" s="282"/>
      <c r="GF147" s="282"/>
      <c r="GG147" s="282"/>
      <c r="GH147" s="282"/>
      <c r="GI147" s="282"/>
      <c r="GJ147" s="282"/>
      <c r="GK147" s="282"/>
      <c r="GL147" s="282"/>
      <c r="GM147" s="282"/>
      <c r="GN147" s="282"/>
      <c r="GO147" s="282"/>
      <c r="GP147" s="282"/>
      <c r="GQ147" s="282"/>
      <c r="GR147" s="282"/>
      <c r="GS147" s="282"/>
      <c r="GT147" s="282"/>
      <c r="GU147" s="282"/>
      <c r="GV147" s="282"/>
      <c r="GW147" s="282"/>
      <c r="GX147" s="282"/>
      <c r="GY147" s="282"/>
      <c r="GZ147" s="282"/>
      <c r="HA147" s="282"/>
      <c r="HB147" s="282"/>
      <c r="HC147" s="282"/>
      <c r="HD147" s="282"/>
      <c r="HE147" s="282"/>
      <c r="HF147" s="282"/>
      <c r="HG147" s="282"/>
      <c r="HH147" s="282"/>
      <c r="HI147" s="282"/>
      <c r="HJ147" s="282"/>
      <c r="HK147" s="282"/>
      <c r="HL147" s="282"/>
      <c r="HM147" s="282"/>
      <c r="HN147" s="282"/>
      <c r="HO147" s="282"/>
      <c r="HP147" s="282"/>
      <c r="HQ147" s="282"/>
      <c r="HR147" s="282"/>
      <c r="HS147" s="282"/>
      <c r="HT147" s="282"/>
      <c r="HU147" s="282"/>
      <c r="HV147" s="282"/>
      <c r="HW147" s="282"/>
      <c r="HX147" s="282"/>
      <c r="HY147" s="282"/>
      <c r="HZ147" s="282"/>
      <c r="IA147" s="282"/>
      <c r="IB147" s="282"/>
      <c r="IC147" s="282"/>
      <c r="ID147" s="282"/>
      <c r="IE147" s="282"/>
      <c r="IF147" s="282"/>
      <c r="IG147" s="282"/>
      <c r="IH147" s="282"/>
      <c r="II147" s="282"/>
      <c r="IJ147" s="282"/>
      <c r="IK147" s="282"/>
      <c r="IL147" s="282"/>
      <c r="IM147" s="282"/>
      <c r="IN147" s="282"/>
      <c r="IO147" s="282"/>
      <c r="IP147" s="282"/>
      <c r="IQ147" s="282"/>
      <c r="IR147" s="282"/>
      <c r="IS147" s="282"/>
      <c r="IT147" s="282"/>
      <c r="IU147" s="282"/>
      <c r="IV147" s="282"/>
      <c r="IW147" s="282"/>
      <c r="IX147" s="282"/>
      <c r="IY147" s="282"/>
      <c r="IZ147" s="282"/>
      <c r="JA147" s="282"/>
      <c r="JB147" s="282"/>
      <c r="JC147" s="282"/>
      <c r="JD147" s="282"/>
      <c r="JE147" s="282"/>
      <c r="JF147" s="282"/>
      <c r="JG147" s="282"/>
      <c r="JH147" s="282"/>
      <c r="JI147" s="282"/>
      <c r="JJ147" s="282"/>
      <c r="JK147" s="282"/>
      <c r="JL147" s="282"/>
      <c r="JM147" s="282"/>
      <c r="JN147" s="282"/>
      <c r="JO147" s="282"/>
      <c r="JP147" s="282"/>
      <c r="JQ147" s="282"/>
      <c r="JR147" s="282"/>
      <c r="JS147" s="282"/>
      <c r="JT147" s="282"/>
      <c r="JU147" s="282"/>
      <c r="JV147" s="282"/>
      <c r="JW147" s="282"/>
      <c r="JX147" s="282"/>
      <c r="JY147" s="282"/>
      <c r="JZ147" s="282"/>
      <c r="KA147" s="282"/>
      <c r="KB147" s="282"/>
      <c r="KC147" s="282"/>
      <c r="KD147" s="282"/>
      <c r="KE147" s="282"/>
      <c r="KF147" s="282"/>
      <c r="KG147" s="282"/>
      <c r="KH147" s="282"/>
      <c r="KI147" s="282"/>
      <c r="KJ147" s="282"/>
      <c r="KK147" s="282"/>
      <c r="KL147" s="282"/>
      <c r="KM147" s="282"/>
      <c r="KN147" s="282"/>
      <c r="KO147" s="282"/>
      <c r="KP147" s="282"/>
      <c r="KQ147" s="282"/>
      <c r="KR147" s="282"/>
      <c r="KS147" s="282"/>
      <c r="KT147" s="282"/>
      <c r="KU147" s="282"/>
      <c r="KV147" s="282"/>
      <c r="KW147" s="282"/>
      <c r="KX147" s="282"/>
      <c r="KY147" s="282"/>
      <c r="KZ147" s="282"/>
      <c r="LA147" s="282"/>
      <c r="LB147" s="282"/>
      <c r="LC147" s="282"/>
      <c r="LD147" s="282"/>
      <c r="LE147" s="282"/>
      <c r="LF147" s="282"/>
      <c r="LG147" s="282"/>
      <c r="LH147" s="282"/>
      <c r="LI147" s="282"/>
      <c r="LJ147" s="282"/>
      <c r="LK147" s="282"/>
      <c r="LL147" s="282"/>
      <c r="LM147" s="282"/>
      <c r="LN147" s="282"/>
      <c r="LO147" s="282"/>
      <c r="LP147" s="282"/>
      <c r="LQ147" s="282"/>
      <c r="LR147" s="282"/>
      <c r="LS147" s="282"/>
      <c r="LT147" s="282"/>
      <c r="LU147" s="282"/>
      <c r="LV147" s="282"/>
      <c r="LW147" s="282"/>
      <c r="LX147" s="282"/>
      <c r="LY147" s="282"/>
      <c r="LZ147" s="282"/>
      <c r="MA147" s="282"/>
      <c r="MB147" s="282"/>
      <c r="MC147" s="282"/>
      <c r="MD147" s="282"/>
      <c r="ME147" s="282"/>
      <c r="MF147" s="282"/>
      <c r="MG147" s="282"/>
      <c r="MH147" s="282"/>
      <c r="MI147" s="282"/>
      <c r="MJ147" s="282"/>
      <c r="MK147" s="282"/>
      <c r="ML147" s="282"/>
      <c r="MM147" s="282"/>
      <c r="MN147" s="282"/>
      <c r="MO147" s="282"/>
      <c r="MP147" s="282"/>
      <c r="MQ147" s="282"/>
      <c r="MR147" s="282"/>
      <c r="MS147" s="282"/>
      <c r="MT147" s="282"/>
      <c r="MU147" s="282"/>
      <c r="MV147" s="282"/>
      <c r="MW147" s="282"/>
      <c r="MX147" s="282"/>
      <c r="MY147" s="282"/>
      <c r="MZ147" s="282"/>
      <c r="NA147" s="282"/>
      <c r="NB147" s="282"/>
      <c r="NC147" s="282"/>
      <c r="ND147" s="282"/>
      <c r="NE147" s="282"/>
      <c r="NF147" s="282"/>
      <c r="NG147" s="282"/>
      <c r="NH147" s="282"/>
      <c r="NI147" s="282"/>
      <c r="NJ147" s="282"/>
      <c r="NK147" s="282"/>
      <c r="NL147" s="282"/>
      <c r="NM147" s="282"/>
      <c r="NN147" s="282"/>
      <c r="NO147" s="282"/>
      <c r="NP147" s="282"/>
      <c r="NQ147" s="282"/>
      <c r="NR147" s="282"/>
      <c r="NS147" s="282"/>
      <c r="NT147" s="282"/>
      <c r="NU147" s="282"/>
      <c r="NV147" s="282"/>
      <c r="NW147" s="282"/>
      <c r="NX147" s="282"/>
      <c r="NY147" s="282"/>
      <c r="NZ147" s="282"/>
      <c r="OA147" s="282"/>
      <c r="OB147" s="282"/>
      <c r="OC147" s="282"/>
      <c r="OD147" s="282"/>
      <c r="OE147" s="282"/>
      <c r="OF147" s="282"/>
      <c r="OG147" s="282"/>
      <c r="OH147" s="282"/>
      <c r="OI147" s="282"/>
      <c r="OJ147" s="282"/>
      <c r="OK147" s="282"/>
      <c r="OL147" s="282"/>
      <c r="OM147" s="282"/>
      <c r="ON147" s="282"/>
      <c r="OO147" s="282"/>
      <c r="OP147" s="282"/>
      <c r="OQ147" s="282"/>
      <c r="OR147" s="282"/>
      <c r="OS147" s="282"/>
      <c r="OT147" s="282"/>
      <c r="OU147" s="282"/>
      <c r="OV147" s="282"/>
      <c r="OW147" s="282"/>
      <c r="OX147" s="282"/>
      <c r="OY147" s="282"/>
      <c r="OZ147" s="282"/>
      <c r="PA147" s="282"/>
      <c r="PB147" s="282"/>
      <c r="PC147" s="282"/>
      <c r="PD147" s="282"/>
      <c r="PE147" s="282"/>
      <c r="PF147" s="282"/>
      <c r="PG147" s="282"/>
      <c r="PH147" s="282"/>
      <c r="PI147" s="282"/>
      <c r="PJ147" s="282"/>
      <c r="PK147" s="282"/>
      <c r="PL147" s="282"/>
      <c r="PM147" s="282"/>
      <c r="PN147" s="282"/>
      <c r="PO147" s="282"/>
      <c r="PP147" s="282"/>
      <c r="PQ147" s="282"/>
      <c r="PR147" s="282"/>
      <c r="PS147" s="282"/>
      <c r="PT147" s="282"/>
      <c r="PU147" s="282"/>
      <c r="PV147" s="282"/>
      <c r="PW147" s="282"/>
      <c r="PX147" s="282"/>
      <c r="PY147" s="282"/>
      <c r="PZ147" s="282"/>
      <c r="QA147" s="282"/>
      <c r="QB147" s="282"/>
      <c r="QC147" s="282"/>
      <c r="QD147" s="282"/>
      <c r="QE147" s="282"/>
      <c r="QF147" s="282"/>
      <c r="QG147" s="282"/>
      <c r="QH147" s="282"/>
      <c r="QI147" s="282"/>
      <c r="QJ147" s="282"/>
      <c r="QK147" s="282"/>
      <c r="QL147" s="282"/>
      <c r="QM147" s="282"/>
      <c r="QN147" s="282"/>
      <c r="QO147" s="282"/>
      <c r="QP147" s="282"/>
      <c r="QQ147" s="282"/>
      <c r="QR147" s="282"/>
      <c r="QS147" s="282"/>
      <c r="QT147" s="282"/>
      <c r="QU147" s="282"/>
      <c r="QV147" s="282"/>
      <c r="QW147" s="282"/>
      <c r="QX147" s="282"/>
      <c r="QY147" s="282"/>
      <c r="QZ147" s="282"/>
      <c r="RA147" s="282"/>
      <c r="RB147" s="282"/>
      <c r="RC147" s="282"/>
      <c r="RD147" s="282"/>
      <c r="RE147" s="282"/>
      <c r="RF147" s="282"/>
      <c r="RG147" s="282"/>
      <c r="RH147" s="282"/>
      <c r="RI147" s="282"/>
      <c r="RJ147" s="282"/>
      <c r="RK147" s="282"/>
      <c r="RL147" s="282"/>
      <c r="RM147" s="282"/>
      <c r="RN147" s="282"/>
      <c r="RO147" s="282"/>
      <c r="RP147" s="282"/>
      <c r="RQ147" s="282"/>
      <c r="RR147" s="282"/>
      <c r="RS147" s="282"/>
      <c r="RT147" s="282"/>
      <c r="RU147" s="282"/>
      <c r="RV147" s="282"/>
      <c r="RW147" s="282"/>
      <c r="RX147" s="282"/>
      <c r="RY147" s="282"/>
      <c r="RZ147" s="282"/>
      <c r="SA147" s="282"/>
      <c r="SB147" s="282"/>
      <c r="SC147" s="282"/>
      <c r="SD147" s="282"/>
      <c r="SE147" s="282"/>
      <c r="SF147" s="282"/>
      <c r="SG147" s="282"/>
      <c r="SH147" s="282"/>
      <c r="SI147" s="282"/>
      <c r="SJ147" s="282"/>
      <c r="SK147" s="282"/>
      <c r="SL147" s="282"/>
      <c r="SM147" s="282"/>
      <c r="SN147" s="282"/>
      <c r="SO147" s="282"/>
      <c r="SP147" s="282"/>
      <c r="SQ147" s="282"/>
      <c r="SR147" s="282"/>
      <c r="SS147" s="282"/>
      <c r="ST147" s="282"/>
      <c r="SU147" s="282"/>
      <c r="SV147" s="282"/>
      <c r="SW147" s="282"/>
      <c r="SX147" s="282"/>
      <c r="SY147" s="282"/>
      <c r="SZ147" s="282"/>
      <c r="TA147" s="282"/>
      <c r="TB147" s="282"/>
      <c r="TC147" s="282"/>
      <c r="TD147" s="282"/>
      <c r="TE147" s="282"/>
      <c r="TF147" s="282"/>
      <c r="TG147" s="282"/>
      <c r="TH147" s="282"/>
      <c r="TI147" s="282"/>
      <c r="TJ147" s="282"/>
      <c r="TK147" s="282"/>
      <c r="TL147" s="282"/>
      <c r="TM147" s="282"/>
      <c r="TN147" s="282"/>
      <c r="TO147" s="282"/>
      <c r="TP147" s="282"/>
      <c r="TQ147" s="282"/>
      <c r="TR147" s="282"/>
      <c r="TS147" s="282"/>
      <c r="TT147" s="282"/>
      <c r="TU147" s="282"/>
      <c r="TV147" s="282"/>
      <c r="TW147" s="282"/>
      <c r="TX147" s="282"/>
      <c r="TY147" s="282"/>
      <c r="TZ147" s="282"/>
      <c r="UA147" s="282"/>
      <c r="UB147" s="282"/>
      <c r="UC147" s="282"/>
      <c r="UD147" s="282"/>
      <c r="UE147" s="282"/>
      <c r="UF147" s="282"/>
      <c r="UG147" s="282"/>
      <c r="UH147" s="282"/>
      <c r="UI147" s="282"/>
      <c r="UJ147" s="282"/>
      <c r="UK147" s="282"/>
      <c r="UL147" s="282"/>
      <c r="UM147" s="282"/>
      <c r="UN147" s="282"/>
      <c r="UO147" s="282"/>
      <c r="UP147" s="282"/>
      <c r="UQ147" s="282"/>
      <c r="UR147" s="282"/>
      <c r="US147" s="282"/>
      <c r="UT147" s="282"/>
      <c r="UU147" s="282"/>
      <c r="UV147" s="282"/>
      <c r="UW147" s="282"/>
      <c r="UX147" s="282"/>
      <c r="UY147" s="282"/>
      <c r="UZ147" s="282"/>
      <c r="VA147" s="282"/>
      <c r="VB147" s="282"/>
      <c r="VC147" s="282"/>
      <c r="VD147" s="282"/>
      <c r="VE147" s="282"/>
      <c r="VF147" s="282"/>
      <c r="VG147" s="282"/>
      <c r="VH147" s="282"/>
      <c r="VI147" s="282"/>
      <c r="VJ147" s="282"/>
      <c r="VK147" s="282"/>
      <c r="VL147" s="282"/>
      <c r="VM147" s="282"/>
      <c r="VN147" s="282"/>
      <c r="VO147" s="282"/>
      <c r="VP147" s="282"/>
      <c r="VQ147" s="282"/>
      <c r="VR147" s="282"/>
      <c r="VS147" s="282"/>
      <c r="VT147" s="282"/>
      <c r="VU147" s="282"/>
      <c r="VV147" s="282"/>
      <c r="VW147" s="282"/>
      <c r="VX147" s="282"/>
      <c r="VY147" s="282"/>
      <c r="VZ147" s="282"/>
      <c r="WA147" s="282"/>
      <c r="WB147" s="282"/>
      <c r="WC147" s="282"/>
      <c r="WD147" s="282"/>
      <c r="WE147" s="282"/>
      <c r="WF147" s="282"/>
      <c r="WG147" s="282"/>
      <c r="WH147" s="282"/>
      <c r="WI147" s="282"/>
      <c r="WJ147" s="282"/>
      <c r="WK147" s="282"/>
      <c r="WL147" s="282"/>
      <c r="WM147" s="282"/>
      <c r="WN147" s="282"/>
      <c r="WO147" s="282"/>
      <c r="WP147" s="282"/>
      <c r="WQ147" s="282"/>
      <c r="WR147" s="282"/>
      <c r="WS147" s="282"/>
      <c r="WT147" s="282"/>
      <c r="WU147" s="282"/>
      <c r="WV147" s="282"/>
      <c r="WW147" s="282"/>
      <c r="WX147" s="282"/>
      <c r="WY147" s="282"/>
      <c r="WZ147" s="282"/>
      <c r="XA147" s="282"/>
      <c r="XB147" s="282"/>
      <c r="XC147" s="282"/>
      <c r="XD147" s="282"/>
      <c r="XE147" s="282"/>
      <c r="XF147" s="282"/>
      <c r="XG147" s="282"/>
      <c r="XH147" s="282"/>
      <c r="XI147" s="282"/>
      <c r="XJ147" s="282"/>
      <c r="XK147" s="282"/>
      <c r="XL147" s="282"/>
      <c r="XM147" s="282"/>
      <c r="XN147" s="282"/>
      <c r="XO147" s="282"/>
      <c r="XP147" s="282"/>
      <c r="XQ147" s="282"/>
      <c r="XR147" s="282"/>
      <c r="XS147" s="282"/>
      <c r="XT147" s="282"/>
      <c r="XU147" s="282"/>
      <c r="XV147" s="282"/>
      <c r="XW147" s="282"/>
      <c r="XX147" s="282"/>
      <c r="XY147" s="282"/>
      <c r="XZ147" s="282"/>
      <c r="YA147" s="282"/>
      <c r="YB147" s="282"/>
      <c r="YC147" s="282"/>
      <c r="YD147" s="282"/>
      <c r="YE147" s="282"/>
      <c r="YF147" s="282"/>
      <c r="YG147" s="282"/>
      <c r="YH147" s="282"/>
      <c r="YI147" s="282"/>
      <c r="YJ147" s="282"/>
      <c r="YK147" s="282"/>
      <c r="YL147" s="282"/>
      <c r="YM147" s="282"/>
      <c r="YN147" s="282"/>
      <c r="YO147" s="282"/>
      <c r="YP147" s="282"/>
      <c r="YQ147" s="282"/>
      <c r="YR147" s="282"/>
      <c r="YS147" s="282"/>
      <c r="YT147" s="282"/>
      <c r="YU147" s="282"/>
      <c r="YV147" s="282"/>
      <c r="YW147" s="282"/>
      <c r="YX147" s="282"/>
      <c r="YY147" s="282"/>
      <c r="YZ147" s="282"/>
      <c r="ZA147" s="282"/>
      <c r="ZB147" s="282"/>
      <c r="ZC147" s="282"/>
      <c r="ZD147" s="282"/>
      <c r="ZE147" s="282"/>
      <c r="ZF147" s="282"/>
      <c r="ZG147" s="282"/>
      <c r="ZH147" s="282"/>
      <c r="ZI147" s="282"/>
      <c r="ZJ147" s="282"/>
      <c r="ZK147" s="282"/>
      <c r="ZL147" s="282"/>
      <c r="ZM147" s="282"/>
      <c r="ZN147" s="282"/>
      <c r="ZO147" s="282"/>
      <c r="ZP147" s="282"/>
      <c r="ZQ147" s="282"/>
      <c r="ZR147" s="282"/>
      <c r="ZS147" s="282"/>
      <c r="ZT147" s="282"/>
      <c r="ZU147" s="282"/>
      <c r="ZV147" s="282"/>
      <c r="ZW147" s="282"/>
      <c r="ZX147" s="282"/>
      <c r="ZY147" s="282"/>
      <c r="ZZ147" s="282"/>
      <c r="AAA147" s="282"/>
      <c r="AAB147" s="282"/>
      <c r="AAC147" s="282"/>
      <c r="AAD147" s="282"/>
      <c r="AAE147" s="282"/>
      <c r="AAF147" s="282"/>
      <c r="AAG147" s="282"/>
      <c r="AAH147" s="282"/>
      <c r="AAI147" s="282"/>
      <c r="AAJ147" s="282"/>
      <c r="AAK147" s="282"/>
      <c r="AAL147" s="282"/>
      <c r="AAM147" s="282"/>
      <c r="AAN147" s="282"/>
      <c r="AAO147" s="282"/>
      <c r="AAP147" s="282"/>
      <c r="AAQ147" s="282"/>
      <c r="AAR147" s="282"/>
      <c r="AAS147" s="282"/>
      <c r="AAT147" s="282"/>
      <c r="AAU147" s="282"/>
      <c r="AAV147" s="282"/>
      <c r="AAW147" s="282"/>
      <c r="AAX147" s="282"/>
      <c r="AAY147" s="282"/>
      <c r="AAZ147" s="282"/>
      <c r="ABA147" s="282"/>
      <c r="ABB147" s="282"/>
      <c r="ABC147" s="282"/>
      <c r="ABD147" s="282"/>
      <c r="ABE147" s="282"/>
      <c r="ABF147" s="282"/>
      <c r="ABG147" s="282"/>
      <c r="ABH147" s="282"/>
      <c r="ABI147" s="282"/>
      <c r="ABJ147" s="282"/>
      <c r="ABK147" s="282"/>
      <c r="ABL147" s="282"/>
      <c r="ABM147" s="282"/>
      <c r="ABN147" s="282"/>
      <c r="ABO147" s="282"/>
      <c r="ABP147" s="282"/>
      <c r="ABQ147" s="282"/>
      <c r="ABR147" s="282"/>
      <c r="ABS147" s="282"/>
      <c r="ABT147" s="282"/>
      <c r="ABU147" s="282"/>
      <c r="ABV147" s="282"/>
      <c r="ABW147" s="282"/>
      <c r="ABX147" s="282"/>
      <c r="ABY147" s="282"/>
      <c r="ABZ147" s="282"/>
      <c r="ACA147" s="282"/>
      <c r="ACB147" s="282"/>
      <c r="ACC147" s="282"/>
      <c r="ACD147" s="282"/>
      <c r="ACE147" s="282"/>
      <c r="ACF147" s="282"/>
      <c r="ACG147" s="282"/>
      <c r="ACH147" s="282"/>
      <c r="ACI147" s="282"/>
      <c r="ACJ147" s="282"/>
      <c r="ACK147" s="282"/>
      <c r="ACL147" s="282"/>
      <c r="ACM147" s="282"/>
      <c r="ACN147" s="282"/>
      <c r="ACO147" s="282"/>
      <c r="ACP147" s="282"/>
      <c r="ACQ147" s="282"/>
      <c r="ACR147" s="282"/>
      <c r="ACS147" s="282"/>
      <c r="ACT147" s="282"/>
      <c r="ACU147" s="282"/>
      <c r="ACV147" s="282"/>
      <c r="ACW147" s="282"/>
      <c r="ACX147" s="282"/>
      <c r="ACY147" s="282"/>
      <c r="ACZ147" s="282"/>
      <c r="ADA147" s="282"/>
      <c r="ADB147" s="282"/>
      <c r="ADC147" s="282"/>
      <c r="ADD147" s="282"/>
      <c r="ADE147" s="282"/>
      <c r="ADF147" s="282"/>
      <c r="ADG147" s="282"/>
      <c r="ADH147" s="282"/>
      <c r="ADI147" s="282"/>
      <c r="ADJ147" s="282"/>
      <c r="ADK147" s="282"/>
      <c r="ADL147" s="282"/>
      <c r="ADM147" s="282"/>
      <c r="ADN147" s="282"/>
      <c r="ADO147" s="282"/>
      <c r="ADP147" s="282"/>
      <c r="ADQ147" s="282"/>
      <c r="ADR147" s="282"/>
      <c r="ADS147" s="282"/>
      <c r="ADT147" s="282"/>
      <c r="ADU147" s="282"/>
      <c r="ADV147" s="282"/>
      <c r="ADW147" s="282"/>
      <c r="ADX147" s="282"/>
      <c r="ADY147" s="282"/>
      <c r="ADZ147" s="282"/>
      <c r="AEA147" s="282"/>
      <c r="AEB147" s="282"/>
      <c r="AEC147" s="282"/>
      <c r="AED147" s="282"/>
      <c r="AEE147" s="282"/>
      <c r="AEF147" s="282"/>
      <c r="AEG147" s="282"/>
      <c r="AEH147" s="282"/>
      <c r="AEI147" s="282"/>
      <c r="AEJ147" s="282"/>
      <c r="AEK147" s="282"/>
      <c r="AEL147" s="282"/>
      <c r="AEM147" s="282"/>
      <c r="AEN147" s="282"/>
      <c r="AEO147" s="282"/>
      <c r="AEP147" s="282"/>
      <c r="AEQ147" s="282"/>
      <c r="AER147" s="282"/>
      <c r="AES147" s="282"/>
      <c r="AET147" s="282"/>
      <c r="AEU147" s="282"/>
      <c r="AEV147" s="282"/>
      <c r="AEW147" s="282"/>
      <c r="AEX147" s="282"/>
      <c r="AEY147" s="282"/>
      <c r="AEZ147" s="282"/>
      <c r="AFA147" s="282"/>
      <c r="AFB147" s="282"/>
      <c r="AFC147" s="282"/>
      <c r="AFD147" s="282"/>
      <c r="AFE147" s="282"/>
      <c r="AFF147" s="282"/>
      <c r="AFG147" s="282"/>
      <c r="AFH147" s="282"/>
      <c r="AFI147" s="282"/>
      <c r="AFJ147" s="282"/>
      <c r="AFK147" s="282"/>
      <c r="AFL147" s="282"/>
      <c r="AFM147" s="282"/>
      <c r="AFN147" s="282"/>
      <c r="AFO147" s="282"/>
      <c r="AFP147" s="282"/>
      <c r="AFQ147" s="282"/>
      <c r="AFR147" s="282"/>
      <c r="AFS147" s="282"/>
      <c r="AFT147" s="282"/>
      <c r="AFU147" s="282"/>
      <c r="AFV147" s="282"/>
      <c r="AFW147" s="282"/>
      <c r="AFX147" s="282"/>
      <c r="AFY147" s="282"/>
      <c r="AFZ147" s="282"/>
      <c r="AGA147" s="282"/>
      <c r="AGB147" s="282"/>
      <c r="AGC147" s="282"/>
      <c r="AGD147" s="282"/>
      <c r="AGE147" s="282"/>
      <c r="AGF147" s="282"/>
      <c r="AGG147" s="282"/>
      <c r="AGH147" s="282"/>
      <c r="AGI147" s="282"/>
      <c r="AGJ147" s="282"/>
      <c r="AGK147" s="282"/>
      <c r="AGL147" s="282"/>
      <c r="AGM147" s="282"/>
      <c r="AGN147" s="282"/>
      <c r="AGO147" s="282"/>
      <c r="AGP147" s="282"/>
      <c r="AGQ147" s="282"/>
      <c r="AGR147" s="282"/>
      <c r="AGS147" s="282"/>
      <c r="AGT147" s="282"/>
      <c r="AGU147" s="282"/>
      <c r="AGV147" s="282"/>
      <c r="AGW147" s="282"/>
      <c r="AGX147" s="282"/>
      <c r="AGY147" s="282"/>
      <c r="AGZ147" s="282"/>
      <c r="AHA147" s="282"/>
      <c r="AHB147" s="282"/>
      <c r="AHC147" s="282"/>
      <c r="AHD147" s="282"/>
      <c r="AHE147" s="282"/>
      <c r="AHF147" s="282"/>
      <c r="AHG147" s="282"/>
      <c r="AHH147" s="282"/>
      <c r="AHI147" s="282"/>
      <c r="AHJ147" s="282"/>
      <c r="AHK147" s="282"/>
      <c r="AHL147" s="282"/>
      <c r="AHM147" s="282"/>
      <c r="AHN147" s="282"/>
      <c r="AHO147" s="282"/>
      <c r="AHP147" s="282"/>
      <c r="AHQ147" s="282"/>
      <c r="AHR147" s="282"/>
      <c r="AHS147" s="282"/>
      <c r="AHT147" s="282"/>
      <c r="AHU147" s="282"/>
      <c r="AHV147" s="282"/>
      <c r="AHW147" s="282"/>
      <c r="AHX147" s="282"/>
      <c r="AHY147" s="282"/>
      <c r="AHZ147" s="282"/>
      <c r="AIA147" s="282"/>
      <c r="AIB147" s="282"/>
      <c r="AIC147" s="282"/>
      <c r="AID147" s="282"/>
      <c r="AIE147" s="282"/>
      <c r="AIF147" s="282"/>
      <c r="AIG147" s="282"/>
      <c r="AIH147" s="282"/>
      <c r="AII147" s="282"/>
      <c r="AIJ147" s="282"/>
      <c r="AIK147" s="282"/>
      <c r="AIL147" s="282"/>
      <c r="AIM147" s="282"/>
      <c r="AIN147" s="282"/>
      <c r="AIO147" s="282"/>
      <c r="AIP147" s="282"/>
      <c r="AIQ147" s="282"/>
      <c r="AIR147" s="282"/>
      <c r="AIS147" s="282"/>
      <c r="AIT147" s="282"/>
      <c r="AIU147" s="282"/>
      <c r="AIV147" s="282"/>
      <c r="AIW147" s="282"/>
      <c r="AIX147" s="282"/>
      <c r="AIY147" s="282"/>
      <c r="AIZ147" s="282"/>
      <c r="AJA147" s="282"/>
      <c r="AJB147" s="282"/>
      <c r="AJC147" s="282"/>
      <c r="AJD147" s="282"/>
      <c r="AJE147" s="282"/>
      <c r="AJF147" s="282"/>
      <c r="AJG147" s="282"/>
      <c r="AJH147" s="282"/>
      <c r="AJI147" s="282"/>
      <c r="AJJ147" s="282"/>
      <c r="AJK147" s="282"/>
      <c r="AJL147" s="282"/>
      <c r="AJM147" s="282"/>
      <c r="AJN147" s="282"/>
      <c r="AJO147" s="282"/>
      <c r="AJP147" s="282"/>
      <c r="AJQ147" s="282"/>
      <c r="AJR147" s="282"/>
      <c r="AJS147" s="282"/>
      <c r="AJT147" s="282"/>
      <c r="AJU147" s="282"/>
      <c r="AJV147" s="282"/>
      <c r="AJW147" s="282"/>
      <c r="AJX147" s="282"/>
      <c r="AJY147" s="282"/>
      <c r="AJZ147" s="282"/>
      <c r="AKA147" s="282"/>
      <c r="AKB147" s="282"/>
      <c r="AKC147" s="282"/>
      <c r="AKD147" s="282"/>
      <c r="AKE147" s="282"/>
      <c r="AKF147" s="282"/>
      <c r="AKG147" s="282"/>
    </row>
    <row r="148" spans="2:969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281"/>
    </row>
    <row r="149" spans="2:969" ht="30.6" thickBot="1" x14ac:dyDescent="0.25">
      <c r="F149" s="49" t="s">
        <v>340</v>
      </c>
      <c r="G149" s="50"/>
      <c r="H149" s="50"/>
      <c r="I149" s="75">
        <f t="shared" ref="I149:AM149" si="30">AVERAGE(I116,I148)</f>
        <v>0.95454545454545459</v>
      </c>
      <c r="J149" s="76">
        <f t="shared" si="30"/>
        <v>0.95454545454545459</v>
      </c>
      <c r="K149" s="76">
        <f t="shared" si="30"/>
        <v>0.95454545454545459</v>
      </c>
      <c r="L149" s="76">
        <f t="shared" si="30"/>
        <v>0.95454545454545459</v>
      </c>
      <c r="M149" s="76">
        <f t="shared" si="30"/>
        <v>0.95454545454545459</v>
      </c>
      <c r="N149" s="76">
        <f t="shared" si="30"/>
        <v>0.95454545454545459</v>
      </c>
      <c r="O149" s="76">
        <f t="shared" si="30"/>
        <v>0.95454545454545459</v>
      </c>
      <c r="P149" s="76">
        <f t="shared" si="30"/>
        <v>0.95454545454545459</v>
      </c>
      <c r="Q149" s="76">
        <f t="shared" si="30"/>
        <v>0.95454545454545459</v>
      </c>
      <c r="R149" s="76">
        <f t="shared" si="30"/>
        <v>0.95454545454545459</v>
      </c>
      <c r="S149" s="76">
        <f t="shared" si="30"/>
        <v>0.95454545454545459</v>
      </c>
      <c r="T149" s="76">
        <f t="shared" si="30"/>
        <v>0.95454545454545459</v>
      </c>
      <c r="U149" s="76">
        <f t="shared" si="30"/>
        <v>0.95454545454545459</v>
      </c>
      <c r="V149" s="76">
        <f t="shared" si="30"/>
        <v>0.95454545454545459</v>
      </c>
      <c r="W149" s="76">
        <f t="shared" si="30"/>
        <v>0.95454545454545459</v>
      </c>
      <c r="X149" s="76">
        <f t="shared" si="30"/>
        <v>0.95454545454545459</v>
      </c>
      <c r="Y149" s="76">
        <f t="shared" si="30"/>
        <v>0.95454545454545459</v>
      </c>
      <c r="Z149" s="76">
        <f t="shared" si="30"/>
        <v>0.95454545454545459</v>
      </c>
      <c r="AA149" s="76">
        <f t="shared" si="30"/>
        <v>1</v>
      </c>
      <c r="AB149" s="76">
        <f t="shared" si="30"/>
        <v>0.95454545454545459</v>
      </c>
      <c r="AC149" s="76">
        <f t="shared" si="30"/>
        <v>0.95454545454545459</v>
      </c>
      <c r="AD149" s="76">
        <f t="shared" si="30"/>
        <v>0.95454545454545459</v>
      </c>
      <c r="AE149" s="76">
        <f t="shared" si="30"/>
        <v>0.95454545454545459</v>
      </c>
      <c r="AF149" s="76">
        <f t="shared" si="30"/>
        <v>0.95454545454545459</v>
      </c>
      <c r="AG149" s="76">
        <f t="shared" si="30"/>
        <v>0.95454545454545459</v>
      </c>
      <c r="AH149" s="76">
        <f t="shared" si="30"/>
        <v>0.95454545454545459</v>
      </c>
      <c r="AI149" s="76">
        <f t="shared" si="30"/>
        <v>0.95454545454545459</v>
      </c>
      <c r="AJ149" s="76">
        <f t="shared" si="30"/>
        <v>0.95454545454545459</v>
      </c>
      <c r="AK149" s="76">
        <f t="shared" si="30"/>
        <v>0.95454545454545459</v>
      </c>
      <c r="AL149" s="76">
        <f t="shared" si="30"/>
        <v>0.95454545454545459</v>
      </c>
      <c r="AM149" s="77">
        <f t="shared" si="30"/>
        <v>0.95454545454545459</v>
      </c>
      <c r="AN149" s="127">
        <f>1-(AO149/4030)</f>
        <v>0.96923076923076923</v>
      </c>
      <c r="AO149" s="128">
        <f>SUM(AO116+AO148)</f>
        <v>124</v>
      </c>
      <c r="AP149" s="281"/>
    </row>
    <row r="150" spans="2:969" x14ac:dyDescent="0.2">
      <c r="AP150" s="281"/>
    </row>
    <row r="151" spans="2:969" x14ac:dyDescent="0.2">
      <c r="AP151" s="281"/>
    </row>
    <row r="152" spans="2:969" x14ac:dyDescent="0.2">
      <c r="AP152" s="281"/>
    </row>
    <row r="153" spans="2:969" x14ac:dyDescent="0.2">
      <c r="AP153" s="281"/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1225" priority="15" stopIfTrue="1" operator="equal">
      <formula>"☓"</formula>
    </cfRule>
    <cfRule type="containsText" dxfId="1224" priority="16" stopIfTrue="1" operator="containsText" text="☓">
      <formula>NOT(ISERROR(SEARCH("☓",H4)))</formula>
    </cfRule>
  </conditionalFormatting>
  <conditionalFormatting sqref="I5:W10">
    <cfRule type="containsText" dxfId="1223" priority="48" stopIfTrue="1" operator="containsText" text="☓">
      <formula>NOT(ISERROR(SEARCH("☓",I5)))</formula>
    </cfRule>
  </conditionalFormatting>
  <conditionalFormatting sqref="I12:W22">
    <cfRule type="containsText" dxfId="1222" priority="46" stopIfTrue="1" operator="containsText" text="☓">
      <formula>NOT(ISERROR(SEARCH("☓",I12)))</formula>
    </cfRule>
  </conditionalFormatting>
  <conditionalFormatting sqref="I24:W34">
    <cfRule type="cellIs" dxfId="1221" priority="43" stopIfTrue="1" operator="equal">
      <formula>"☓"</formula>
    </cfRule>
    <cfRule type="containsText" dxfId="1220" priority="44" stopIfTrue="1" operator="containsText" text="☓">
      <formula>NOT(ISERROR(SEARCH("☓",I24)))</formula>
    </cfRule>
  </conditionalFormatting>
  <conditionalFormatting sqref="I41:W51">
    <cfRule type="containsText" dxfId="1218" priority="40" stopIfTrue="1" operator="containsText" text="☓">
      <formula>NOT(ISERROR(SEARCH("☓",I41)))</formula>
    </cfRule>
  </conditionalFormatting>
  <conditionalFormatting sqref="I53:W58">
    <cfRule type="containsText" dxfId="1217" priority="22" stopIfTrue="1" operator="containsText" text="☓">
      <formula>NOT(ISERROR(SEARCH("☓",I53)))</formula>
    </cfRule>
  </conditionalFormatting>
  <conditionalFormatting sqref="I60:W61">
    <cfRule type="containsText" dxfId="1216" priority="36" stopIfTrue="1" operator="containsText" text="☓">
      <formula>NOT(ISERROR(SEARCH("☓",I60)))</formula>
    </cfRule>
    <cfRule type="cellIs" dxfId="1215" priority="35" stopIfTrue="1" operator="equal">
      <formula>"☓"</formula>
    </cfRule>
  </conditionalFormatting>
  <conditionalFormatting sqref="I63:W69">
    <cfRule type="containsText" dxfId="1214" priority="34" stopIfTrue="1" operator="containsText" text="☓">
      <formula>NOT(ISERROR(SEARCH("☓",I63)))</formula>
    </cfRule>
  </conditionalFormatting>
  <conditionalFormatting sqref="I71:W72">
    <cfRule type="containsText" dxfId="1213" priority="32" stopIfTrue="1" operator="containsText" text="☓">
      <formula>NOT(ISERROR(SEARCH("☓",I71)))</formula>
    </cfRule>
    <cfRule type="cellIs" dxfId="1212" priority="31" stopIfTrue="1" operator="equal">
      <formula>"☓"</formula>
    </cfRule>
  </conditionalFormatting>
  <conditionalFormatting sqref="I74:W75">
    <cfRule type="containsText" dxfId="1211" priority="30" stopIfTrue="1" operator="containsText" text="☓">
      <formula>NOT(ISERROR(SEARCH("☓",I74)))</formula>
    </cfRule>
    <cfRule type="cellIs" dxfId="1210" priority="29" stopIfTrue="1" operator="equal">
      <formula>"☓"</formula>
    </cfRule>
  </conditionalFormatting>
  <conditionalFormatting sqref="I77:W92">
    <cfRule type="containsText" dxfId="1209" priority="28" stopIfTrue="1" operator="containsText" text="☓">
      <formula>NOT(ISERROR(SEARCH("☓",I77)))</formula>
    </cfRule>
    <cfRule type="cellIs" dxfId="1208" priority="27" stopIfTrue="1" operator="equal">
      <formula>"☓"</formula>
    </cfRule>
  </conditionalFormatting>
  <conditionalFormatting sqref="I94:W114">
    <cfRule type="cellIs" dxfId="1207" priority="25" stopIfTrue="1" operator="equal">
      <formula>"☓"</formula>
    </cfRule>
    <cfRule type="containsText" dxfId="1206" priority="26" stopIfTrue="1" operator="containsText" text="☓">
      <formula>NOT(ISERROR(SEARCH("☓",I94)))</formula>
    </cfRule>
  </conditionalFormatting>
  <conditionalFormatting sqref="I117:W147">
    <cfRule type="containsText" dxfId="1205" priority="24" stopIfTrue="1" operator="containsText" text="☓">
      <formula>NOT(ISERROR(SEARCH("☓",I117)))</formula>
    </cfRule>
  </conditionalFormatting>
  <conditionalFormatting sqref="I5:AM10">
    <cfRule type="cellIs" dxfId="1204" priority="13" stopIfTrue="1" operator="equal">
      <formula>"☓"</formula>
    </cfRule>
  </conditionalFormatting>
  <conditionalFormatting sqref="I12:AM22">
    <cfRule type="cellIs" dxfId="1203" priority="11" stopIfTrue="1" operator="equal">
      <formula>"☓"</formula>
    </cfRule>
  </conditionalFormatting>
  <conditionalFormatting sqref="I41:AM51">
    <cfRule type="cellIs" dxfId="1201" priority="3" stopIfTrue="1" operator="equal">
      <formula>"☓"</formula>
    </cfRule>
  </conditionalFormatting>
  <conditionalFormatting sqref="I53:AM58">
    <cfRule type="cellIs" dxfId="1200" priority="17" stopIfTrue="1" operator="equal">
      <formula>"☓"</formula>
    </cfRule>
  </conditionalFormatting>
  <conditionalFormatting sqref="I63:AM69">
    <cfRule type="cellIs" dxfId="1199" priority="33" stopIfTrue="1" operator="equal">
      <formula>"☓"</formula>
    </cfRule>
  </conditionalFormatting>
  <conditionalFormatting sqref="I117:AM147">
    <cfRule type="cellIs" dxfId="1198" priority="23" stopIfTrue="1" operator="equal">
      <formula>"☓"</formula>
    </cfRule>
  </conditionalFormatting>
  <conditionalFormatting sqref="X5:Z10">
    <cfRule type="containsText" dxfId="1197" priority="256" stopIfTrue="1" operator="containsText" text="☓">
      <formula>NOT(ISERROR(SEARCH("☓",X5)))</formula>
    </cfRule>
    <cfRule type="cellIs" dxfId="1196" priority="255" stopIfTrue="1" operator="equal">
      <formula>"☓"</formula>
    </cfRule>
    <cfRule type="cellIs" dxfId="1195" priority="254" stopIfTrue="1" operator="greaterThan">
      <formula>0</formula>
    </cfRule>
    <cfRule type="cellIs" dxfId="1194" priority="253" stopIfTrue="1" operator="equal">
      <formula>"☓"</formula>
    </cfRule>
    <cfRule type="containsText" dxfId="1193" priority="252" stopIfTrue="1" operator="containsText" text="☓">
      <formula>NOT(ISERROR(SEARCH("☓",X5)))</formula>
    </cfRule>
    <cfRule type="cellIs" dxfId="1192" priority="251" stopIfTrue="1" operator="equal">
      <formula>"☓"</formula>
    </cfRule>
    <cfRule type="cellIs" dxfId="1191" priority="250" stopIfTrue="1" operator="greaterThan">
      <formula>0</formula>
    </cfRule>
  </conditionalFormatting>
  <conditionalFormatting sqref="X10:Z10">
    <cfRule type="containsText" dxfId="1190" priority="268" stopIfTrue="1" operator="containsText" text="☓">
      <formula>NOT(ISERROR(SEARCH("☓",X10)))</formula>
    </cfRule>
    <cfRule type="cellIs" dxfId="1189" priority="270" stopIfTrue="1" operator="greaterThan">
      <formula>0</formula>
    </cfRule>
    <cfRule type="cellIs" dxfId="1188" priority="271" stopIfTrue="1" operator="equal">
      <formula>"☓"</formula>
    </cfRule>
    <cfRule type="containsText" dxfId="1187" priority="272" stopIfTrue="1" operator="containsText" text="☓">
      <formula>NOT(ISERROR(SEARCH("☓",X10)))</formula>
    </cfRule>
    <cfRule type="cellIs" dxfId="1186" priority="265" stopIfTrue="1" operator="equal">
      <formula>"☓"</formula>
    </cfRule>
    <cfRule type="cellIs" dxfId="1185" priority="269" stopIfTrue="1" operator="equal">
      <formula>"☓"</formula>
    </cfRule>
    <cfRule type="cellIs" dxfId="1184" priority="266" stopIfTrue="1" operator="greaterThan">
      <formula>0</formula>
    </cfRule>
    <cfRule type="cellIs" dxfId="1183" priority="267" stopIfTrue="1" operator="equal">
      <formula>"☓"</formula>
    </cfRule>
  </conditionalFormatting>
  <conditionalFormatting sqref="X24:Z30 X31:AE31 X32:Z34">
    <cfRule type="containsText" dxfId="1182" priority="240" stopIfTrue="1" operator="containsText" text="☓">
      <formula>NOT(ISERROR(SEARCH("☓",X24)))</formula>
    </cfRule>
    <cfRule type="containsText" dxfId="1181" priority="236" stopIfTrue="1" operator="containsText" text="☓">
      <formula>NOT(ISERROR(SEARCH("☓",X24)))</formula>
    </cfRule>
    <cfRule type="cellIs" dxfId="1180" priority="235" stopIfTrue="1" operator="equal">
      <formula>"☓"</formula>
    </cfRule>
    <cfRule type="cellIs" dxfId="1179" priority="237" stopIfTrue="1" operator="equal">
      <formula>"☓"</formula>
    </cfRule>
    <cfRule type="cellIs" dxfId="1178" priority="238" stopIfTrue="1" operator="greaterThan">
      <formula>0</formula>
    </cfRule>
    <cfRule type="cellIs" dxfId="1177" priority="239" stopIfTrue="1" operator="equal">
      <formula>"☓"</formula>
    </cfRule>
  </conditionalFormatting>
  <conditionalFormatting sqref="X41:Z51 AM41:AM51 AA50:AL51">
    <cfRule type="cellIs" dxfId="1169" priority="222" stopIfTrue="1" operator="greaterThan">
      <formula>0</formula>
    </cfRule>
    <cfRule type="containsText" dxfId="1168" priority="224" stopIfTrue="1" operator="containsText" text="☓">
      <formula>NOT(ISERROR(SEARCH("☓",X41)))</formula>
    </cfRule>
    <cfRule type="cellIs" dxfId="1167" priority="221" stopIfTrue="1" operator="equal">
      <formula>"☓"</formula>
    </cfRule>
    <cfRule type="containsText" dxfId="1166" priority="220" stopIfTrue="1" operator="containsText" text="☓">
      <formula>NOT(ISERROR(SEARCH("☓",X41)))</formula>
    </cfRule>
    <cfRule type="cellIs" dxfId="1165" priority="219" stopIfTrue="1" operator="equal">
      <formula>"☓"</formula>
    </cfRule>
    <cfRule type="cellIs" dxfId="1164" priority="218" stopIfTrue="1" operator="greaterThan">
      <formula>0</formula>
    </cfRule>
    <cfRule type="cellIs" dxfId="1163" priority="223" stopIfTrue="1" operator="equal">
      <formula>"☓"</formula>
    </cfRule>
  </conditionalFormatting>
  <conditionalFormatting sqref="X31:AE31 X24:Z30 X32:Z34">
    <cfRule type="cellIs" dxfId="1162" priority="234" stopIfTrue="1" operator="greaterThan">
      <formula>0</formula>
    </cfRule>
  </conditionalFormatting>
  <conditionalFormatting sqref="X53:AL58">
    <cfRule type="cellIs" dxfId="1161" priority="214" stopIfTrue="1" operator="greaterThan">
      <formula>0</formula>
    </cfRule>
    <cfRule type="cellIs" dxfId="1160" priority="215" stopIfTrue="1" operator="equal">
      <formula>"☓"</formula>
    </cfRule>
    <cfRule type="containsText" dxfId="1159" priority="216" stopIfTrue="1" operator="containsText" text="☓">
      <formula>NOT(ISERROR(SEARCH("☓",X53)))</formula>
    </cfRule>
    <cfRule type="cellIs" dxfId="1158" priority="213" stopIfTrue="1" operator="equal">
      <formula>"☓"</formula>
    </cfRule>
  </conditionalFormatting>
  <conditionalFormatting sqref="X60:AL61">
    <cfRule type="cellIs" dxfId="1157" priority="203" stopIfTrue="1" operator="equal">
      <formula>"☓"</formula>
    </cfRule>
    <cfRule type="cellIs" dxfId="1156" priority="207" stopIfTrue="1" operator="equal">
      <formula>"☓"</formula>
    </cfRule>
    <cfRule type="cellIs" dxfId="1155" priority="206" stopIfTrue="1" operator="greaterThan">
      <formula>0</formula>
    </cfRule>
    <cfRule type="cellIs" dxfId="1154" priority="205" stopIfTrue="1" operator="equal">
      <formula>"☓"</formula>
    </cfRule>
    <cfRule type="containsText" dxfId="1153" priority="204" stopIfTrue="1" operator="containsText" text="☓">
      <formula>NOT(ISERROR(SEARCH("☓",X60)))</formula>
    </cfRule>
    <cfRule type="cellIs" dxfId="1152" priority="202" stopIfTrue="1" operator="greaterThan">
      <formula>0</formula>
    </cfRule>
    <cfRule type="containsText" dxfId="1151" priority="208" stopIfTrue="1" operator="containsText" text="☓">
      <formula>NOT(ISERROR(SEARCH("☓",X60)))</formula>
    </cfRule>
  </conditionalFormatting>
  <conditionalFormatting sqref="X71:AL72">
    <cfRule type="cellIs" dxfId="1150" priority="186" stopIfTrue="1" operator="greaterThan">
      <formula>0</formula>
    </cfRule>
    <cfRule type="containsText" dxfId="1149" priority="192" stopIfTrue="1" operator="containsText" text="☓">
      <formula>NOT(ISERROR(SEARCH("☓",X71)))</formula>
    </cfRule>
    <cfRule type="cellIs" dxfId="1148" priority="191" stopIfTrue="1" operator="equal">
      <formula>"☓"</formula>
    </cfRule>
    <cfRule type="cellIs" dxfId="1147" priority="190" stopIfTrue="1" operator="greaterThan">
      <formula>0</formula>
    </cfRule>
    <cfRule type="cellIs" dxfId="1146" priority="189" stopIfTrue="1" operator="equal">
      <formula>"☓"</formula>
    </cfRule>
    <cfRule type="containsText" dxfId="1145" priority="188" stopIfTrue="1" operator="containsText" text="☓">
      <formula>NOT(ISERROR(SEARCH("☓",X71)))</formula>
    </cfRule>
    <cfRule type="cellIs" dxfId="1144" priority="187" stopIfTrue="1" operator="equal">
      <formula>"☓"</formula>
    </cfRule>
  </conditionalFormatting>
  <conditionalFormatting sqref="X74:AL75">
    <cfRule type="cellIs" dxfId="1143" priority="178" stopIfTrue="1" operator="greaterThan">
      <formula>0</formula>
    </cfRule>
    <cfRule type="containsText" dxfId="1142" priority="184" stopIfTrue="1" operator="containsText" text="☓">
      <formula>NOT(ISERROR(SEARCH("☓",X74)))</formula>
    </cfRule>
    <cfRule type="cellIs" dxfId="1141" priority="183" stopIfTrue="1" operator="equal">
      <formula>"☓"</formula>
    </cfRule>
    <cfRule type="cellIs" dxfId="1140" priority="182" stopIfTrue="1" operator="greaterThan">
      <formula>0</formula>
    </cfRule>
    <cfRule type="cellIs" dxfId="1139" priority="181" stopIfTrue="1" operator="equal">
      <formula>"☓"</formula>
    </cfRule>
    <cfRule type="containsText" dxfId="1138" priority="180" stopIfTrue="1" operator="containsText" text="☓">
      <formula>NOT(ISERROR(SEARCH("☓",X74)))</formula>
    </cfRule>
    <cfRule type="cellIs" dxfId="1137" priority="179" stopIfTrue="1" operator="equal">
      <formula>"☓"</formula>
    </cfRule>
  </conditionalFormatting>
  <conditionalFormatting sqref="X77:AL92">
    <cfRule type="cellIs" dxfId="1136" priority="173" stopIfTrue="1" operator="equal">
      <formula>"☓"</formula>
    </cfRule>
    <cfRule type="cellIs" dxfId="1135" priority="175" stopIfTrue="1" operator="equal">
      <formula>"☓"</formula>
    </cfRule>
    <cfRule type="containsText" dxfId="1134" priority="176" stopIfTrue="1" operator="containsText" text="☓">
      <formula>NOT(ISERROR(SEARCH("☓",X77)))</formula>
    </cfRule>
    <cfRule type="cellIs" dxfId="1133" priority="171" stopIfTrue="1" operator="equal">
      <formula>"☓"</formula>
    </cfRule>
    <cfRule type="containsText" dxfId="1132" priority="172" stopIfTrue="1" operator="containsText" text="☓">
      <formula>NOT(ISERROR(SEARCH("☓",X77)))</formula>
    </cfRule>
    <cfRule type="cellIs" dxfId="1131" priority="170" stopIfTrue="1" operator="greaterThan">
      <formula>0</formula>
    </cfRule>
    <cfRule type="cellIs" dxfId="1130" priority="174" stopIfTrue="1" operator="greaterThan">
      <formula>0</formula>
    </cfRule>
  </conditionalFormatting>
  <conditionalFormatting sqref="X94:AL94 X113:AL114">
    <cfRule type="cellIs" dxfId="1129" priority="167" stopIfTrue="1" operator="equal">
      <formula>"☓"</formula>
    </cfRule>
    <cfRule type="cellIs" dxfId="1128" priority="165" stopIfTrue="1" operator="equal">
      <formula>"☓"</formula>
    </cfRule>
    <cfRule type="containsText" dxfId="1127" priority="164" stopIfTrue="1" operator="containsText" text="☓">
      <formula>NOT(ISERROR(SEARCH("☓",X94)))</formula>
    </cfRule>
    <cfRule type="cellIs" dxfId="1126" priority="163" stopIfTrue="1" operator="equal">
      <formula>"☓"</formula>
    </cfRule>
    <cfRule type="cellIs" dxfId="1125" priority="162" stopIfTrue="1" operator="greaterThan">
      <formula>0</formula>
    </cfRule>
    <cfRule type="cellIs" dxfId="1124" priority="166" stopIfTrue="1" operator="greaterThan">
      <formula>0</formula>
    </cfRule>
    <cfRule type="containsText" dxfId="1123" priority="168" stopIfTrue="1" operator="containsText" text="☓">
      <formula>NOT(ISERROR(SEARCH("☓",X94)))</formula>
    </cfRule>
  </conditionalFormatting>
  <conditionalFormatting sqref="X95:AL112">
    <cfRule type="cellIs" dxfId="1122" priority="57" stopIfTrue="1" operator="equal">
      <formula>"☓"</formula>
    </cfRule>
    <cfRule type="containsText" dxfId="1121" priority="64" stopIfTrue="1" operator="containsText" text="☓">
      <formula>NOT(ISERROR(SEARCH("☓",X95)))</formula>
    </cfRule>
    <cfRule type="cellIs" dxfId="1120" priority="62" stopIfTrue="1" operator="greaterThan">
      <formula>0</formula>
    </cfRule>
    <cfRule type="cellIs" dxfId="1119" priority="61" stopIfTrue="1" operator="equal">
      <formula>"☓"</formula>
    </cfRule>
    <cfRule type="containsText" dxfId="1118" priority="60" stopIfTrue="1" operator="containsText" text="☓">
      <formula>NOT(ISERROR(SEARCH("☓",X95)))</formula>
    </cfRule>
    <cfRule type="cellIs" dxfId="1117" priority="59" stopIfTrue="1" operator="equal">
      <formula>"☓"</formula>
    </cfRule>
    <cfRule type="cellIs" dxfId="1116" priority="58" stopIfTrue="1" operator="greaterThan">
      <formula>0</formula>
    </cfRule>
  </conditionalFormatting>
  <conditionalFormatting sqref="X24:AM30">
    <cfRule type="cellIs" dxfId="1115" priority="9" stopIfTrue="1" operator="equal">
      <formula>"☓"</formula>
    </cfRule>
  </conditionalFormatting>
  <conditionalFormatting sqref="X32:AM34">
    <cfRule type="cellIs" dxfId="1114" priority="7" stopIfTrue="1" operator="equal">
      <formula>"☓"</formula>
    </cfRule>
  </conditionalFormatting>
  <conditionalFormatting sqref="X53:AM58">
    <cfRule type="cellIs" dxfId="1113" priority="102" stopIfTrue="1" operator="greaterThan">
      <formula>0</formula>
    </cfRule>
    <cfRule type="cellIs" dxfId="1112" priority="103" stopIfTrue="1" operator="equal">
      <formula>"☓"</formula>
    </cfRule>
    <cfRule type="containsText" dxfId="1111" priority="104" stopIfTrue="1" operator="containsText" text="☓">
      <formula>NOT(ISERROR(SEARCH("☓",X53)))</formula>
    </cfRule>
  </conditionalFormatting>
  <conditionalFormatting sqref="X60:AM61">
    <cfRule type="cellIs" dxfId="1110" priority="143" stopIfTrue="1" operator="equal">
      <formula>"☓"</formula>
    </cfRule>
  </conditionalFormatting>
  <conditionalFormatting sqref="X63:AM69">
    <cfRule type="containsText" dxfId="1109" priority="196" stopIfTrue="1" operator="containsText" text="☓">
      <formula>NOT(ISERROR(SEARCH("☓",X63)))</formula>
    </cfRule>
    <cfRule type="cellIs" dxfId="1108" priority="197" stopIfTrue="1" operator="equal">
      <formula>"☓"</formula>
    </cfRule>
    <cfRule type="cellIs" dxfId="1107" priority="198" stopIfTrue="1" operator="greaterThan">
      <formula>0</formula>
    </cfRule>
    <cfRule type="cellIs" dxfId="1106" priority="199" stopIfTrue="1" operator="equal">
      <formula>"☓"</formula>
    </cfRule>
    <cfRule type="containsText" dxfId="1105" priority="200" stopIfTrue="1" operator="containsText" text="☓">
      <formula>NOT(ISERROR(SEARCH("☓",X63)))</formula>
    </cfRule>
    <cfRule type="cellIs" dxfId="1104" priority="194" stopIfTrue="1" operator="greaterThan">
      <formula>0</formula>
    </cfRule>
    <cfRule type="cellIs" dxfId="1103" priority="195" stopIfTrue="1" operator="equal">
      <formula>"☓"</formula>
    </cfRule>
  </conditionalFormatting>
  <conditionalFormatting sqref="X71:AM72">
    <cfRule type="cellIs" dxfId="1102" priority="135" stopIfTrue="1" operator="equal">
      <formula>"☓"</formula>
    </cfRule>
  </conditionalFormatting>
  <conditionalFormatting sqref="X74:AM75">
    <cfRule type="cellIs" dxfId="1101" priority="127" stopIfTrue="1" operator="equal">
      <formula>"☓"</formula>
    </cfRule>
  </conditionalFormatting>
  <conditionalFormatting sqref="X77:AM92">
    <cfRule type="cellIs" dxfId="1100" priority="119" stopIfTrue="1" operator="equal">
      <formula>"☓"</formula>
    </cfRule>
  </conditionalFormatting>
  <conditionalFormatting sqref="X94:AM114">
    <cfRule type="cellIs" dxfId="1099" priority="63" stopIfTrue="1" operator="equal">
      <formula>"☓"</formula>
    </cfRule>
  </conditionalFormatting>
  <conditionalFormatting sqref="X117:AM147">
    <cfRule type="cellIs" dxfId="1098" priority="155" stopIfTrue="1" operator="equal">
      <formula>"☓"</formula>
    </cfRule>
    <cfRule type="cellIs" dxfId="1097" priority="154" stopIfTrue="1" operator="greaterThan">
      <formula>0</formula>
    </cfRule>
    <cfRule type="cellIs" dxfId="1096" priority="159" stopIfTrue="1" operator="equal">
      <formula>"☓"</formula>
    </cfRule>
    <cfRule type="containsText" dxfId="1095" priority="160" stopIfTrue="1" operator="containsText" text="☓">
      <formula>NOT(ISERROR(SEARCH("☓",X117)))</formula>
    </cfRule>
    <cfRule type="containsText" dxfId="1094" priority="156" stopIfTrue="1" operator="containsText" text="☓">
      <formula>NOT(ISERROR(SEARCH("☓",X117)))</formula>
    </cfRule>
    <cfRule type="cellIs" dxfId="1093" priority="157" stopIfTrue="1" operator="equal">
      <formula>"☓"</formula>
    </cfRule>
    <cfRule type="cellIs" dxfId="1092" priority="158" stopIfTrue="1" operator="greaterThan">
      <formula>0</formula>
    </cfRule>
  </conditionalFormatting>
  <conditionalFormatting sqref="AA5:AL10">
    <cfRule type="containsText" dxfId="1091" priority="14" stopIfTrue="1" operator="containsText" text="☓">
      <formula>NOT(ISERROR(SEARCH("☓",AA5)))</formula>
    </cfRule>
  </conditionalFormatting>
  <conditionalFormatting sqref="AA12:AL12 X12:Z22 AA21:AL22">
    <cfRule type="cellIs" dxfId="1090" priority="246" stopIfTrue="1" operator="greaterThan">
      <formula>0</formula>
    </cfRule>
    <cfRule type="cellIs" dxfId="1089" priority="245" stopIfTrue="1" operator="equal">
      <formula>"☓"</formula>
    </cfRule>
    <cfRule type="cellIs" dxfId="1088" priority="243" stopIfTrue="1" operator="equal">
      <formula>"☓"</formula>
    </cfRule>
    <cfRule type="cellIs" dxfId="1087" priority="242" stopIfTrue="1" operator="greaterThan">
      <formula>0</formula>
    </cfRule>
    <cfRule type="containsText" dxfId="1086" priority="244" stopIfTrue="1" operator="containsText" text="☓">
      <formula>NOT(ISERROR(SEARCH("☓",X12)))</formula>
    </cfRule>
    <cfRule type="containsText" dxfId="1085" priority="248" stopIfTrue="1" operator="containsText" text="☓">
      <formula>NOT(ISERROR(SEARCH("☓",X12)))</formula>
    </cfRule>
    <cfRule type="cellIs" dxfId="1084" priority="247" stopIfTrue="1" operator="equal">
      <formula>"☓"</formula>
    </cfRule>
  </conditionalFormatting>
  <conditionalFormatting sqref="AA13:AL20">
    <cfRule type="containsText" dxfId="1083" priority="12" stopIfTrue="1" operator="containsText" text="☓">
      <formula>NOT(ISERROR(SEARCH("☓",AA13)))</formula>
    </cfRule>
  </conditionalFormatting>
  <conditionalFormatting sqref="AA24:AL30">
    <cfRule type="containsText" dxfId="1082" priority="10" stopIfTrue="1" operator="containsText" text="☓">
      <formula>NOT(ISERROR(SEARCH("☓",AA24)))</formula>
    </cfRule>
  </conditionalFormatting>
  <conditionalFormatting sqref="AA32:AL34">
    <cfRule type="containsText" dxfId="1081" priority="8" stopIfTrue="1" operator="containsText" text="☓">
      <formula>NOT(ISERROR(SEARCH("☓",AA32)))</formula>
    </cfRule>
  </conditionalFormatting>
  <conditionalFormatting sqref="AA41:AL49">
    <cfRule type="containsText" dxfId="1079" priority="4" stopIfTrue="1" operator="containsText" text="☓">
      <formula>NOT(ISERROR(SEARCH("☓",AA41)))</formula>
    </cfRule>
  </conditionalFormatting>
  <conditionalFormatting sqref="AF31:AM31 AM24:AM30 AM32:AM34">
    <cfRule type="cellIs" dxfId="1078" priority="82" stopIfTrue="1" operator="greaterThan">
      <formula>0</formula>
    </cfRule>
  </conditionalFormatting>
  <conditionalFormatting sqref="AF31:AM31">
    <cfRule type="cellIs" dxfId="1077" priority="81" stopIfTrue="1" operator="equal">
      <formula>"☓"</formula>
    </cfRule>
  </conditionalFormatting>
  <conditionalFormatting sqref="AM5:AM10">
    <cfRule type="cellIs" dxfId="1076" priority="150" stopIfTrue="1" operator="greaterThan">
      <formula>0</formula>
    </cfRule>
    <cfRule type="cellIs" dxfId="1075" priority="149" stopIfTrue="1" operator="equal">
      <formula>"☓"</formula>
    </cfRule>
    <cfRule type="cellIs" dxfId="1074" priority="151" stopIfTrue="1" operator="equal">
      <formula>"☓"</formula>
    </cfRule>
    <cfRule type="containsText" dxfId="1073" priority="148" stopIfTrue="1" operator="containsText" text="☓">
      <formula>NOT(ISERROR(SEARCH("☓",AM5)))</formula>
    </cfRule>
    <cfRule type="containsText" dxfId="1072" priority="152" stopIfTrue="1" operator="containsText" text="☓">
      <formula>NOT(ISERROR(SEARCH("☓",AM5)))</formula>
    </cfRule>
    <cfRule type="cellIs" dxfId="1071" priority="147" stopIfTrue="1" operator="equal">
      <formula>"☓"</formula>
    </cfRule>
    <cfRule type="cellIs" dxfId="1070" priority="146" stopIfTrue="1" operator="greaterThan">
      <formula>0</formula>
    </cfRule>
  </conditionalFormatting>
  <conditionalFormatting sqref="AM12:AM22">
    <cfRule type="containsText" dxfId="1069" priority="96" stopIfTrue="1" operator="containsText" text="☓">
      <formula>NOT(ISERROR(SEARCH("☓",AM12)))</formula>
    </cfRule>
    <cfRule type="cellIs" dxfId="1068" priority="95" stopIfTrue="1" operator="equal">
      <formula>"☓"</formula>
    </cfRule>
    <cfRule type="containsText" dxfId="1067" priority="92" stopIfTrue="1" operator="containsText" text="☓">
      <formula>NOT(ISERROR(SEARCH("☓",AM12)))</formula>
    </cfRule>
    <cfRule type="cellIs" dxfId="1066" priority="90" stopIfTrue="1" operator="greaterThan">
      <formula>0</formula>
    </cfRule>
    <cfRule type="cellIs" dxfId="1065" priority="91" stopIfTrue="1" operator="equal">
      <formula>"☓"</formula>
    </cfRule>
    <cfRule type="cellIs" dxfId="1064" priority="93" stopIfTrue="1" operator="equal">
      <formula>"☓"</formula>
    </cfRule>
    <cfRule type="cellIs" dxfId="1063" priority="94" stopIfTrue="1" operator="greaterThan">
      <formula>0</formula>
    </cfRule>
  </conditionalFormatting>
  <conditionalFormatting sqref="AM24:AM30 X31:AM31 AM32:AM34">
    <cfRule type="cellIs" dxfId="1062" priority="87" stopIfTrue="1" operator="equal">
      <formula>"☓"</formula>
    </cfRule>
  </conditionalFormatting>
  <conditionalFormatting sqref="AM24:AM30 AF31:AM31 AM32:AM34">
    <cfRule type="cellIs" dxfId="1061" priority="86" stopIfTrue="1" operator="greaterThan">
      <formula>0</formula>
    </cfRule>
    <cfRule type="cellIs" dxfId="1060" priority="85" stopIfTrue="1" operator="equal">
      <formula>"☓"</formula>
    </cfRule>
    <cfRule type="containsText" dxfId="1059" priority="88" stopIfTrue="1" operator="containsText" text="☓">
      <formula>NOT(ISERROR(SEARCH("☓",AF24)))</formula>
    </cfRule>
    <cfRule type="containsText" dxfId="1058" priority="84" stopIfTrue="1" operator="containsText" text="☓">
      <formula>NOT(ISERROR(SEARCH("☓",AF24)))</formula>
    </cfRule>
    <cfRule type="cellIs" dxfId="1057" priority="83" stopIfTrue="1" operator="equal">
      <formula>"☓"</formula>
    </cfRule>
  </conditionalFormatting>
  <conditionalFormatting sqref="AM53:AM58">
    <cfRule type="cellIs" dxfId="1056" priority="99" stopIfTrue="1" operator="equal">
      <formula>"☓"</formula>
    </cfRule>
    <cfRule type="cellIs" dxfId="1055" priority="98" stopIfTrue="1" operator="greaterThan">
      <formula>0</formula>
    </cfRule>
    <cfRule type="containsText" dxfId="1054" priority="100" stopIfTrue="1" operator="containsText" text="☓">
      <formula>NOT(ISERROR(SEARCH("☓",AM53)))</formula>
    </cfRule>
    <cfRule type="cellIs" dxfId="1053" priority="101" stopIfTrue="1" operator="equal">
      <formula>"☓"</formula>
    </cfRule>
  </conditionalFormatting>
  <conditionalFormatting sqref="AM60:AM61">
    <cfRule type="cellIs" dxfId="1052" priority="138" stopIfTrue="1" operator="greaterThan">
      <formula>0</formula>
    </cfRule>
    <cfRule type="cellIs" dxfId="1051" priority="137" stopIfTrue="1" operator="equal">
      <formula>"☓"</formula>
    </cfRule>
    <cfRule type="cellIs" dxfId="1050" priority="139" stopIfTrue="1" operator="equal">
      <formula>"☓"</formula>
    </cfRule>
    <cfRule type="containsText" dxfId="1049" priority="144" stopIfTrue="1" operator="containsText" text="☓">
      <formula>NOT(ISERROR(SEARCH("☓",AM60)))</formula>
    </cfRule>
    <cfRule type="containsText" dxfId="1048" priority="140" stopIfTrue="1" operator="containsText" text="☓">
      <formula>NOT(ISERROR(SEARCH("☓",AM60)))</formula>
    </cfRule>
    <cfRule type="cellIs" dxfId="1047" priority="141" stopIfTrue="1" operator="equal">
      <formula>"☓"</formula>
    </cfRule>
    <cfRule type="cellIs" dxfId="1046" priority="142" stopIfTrue="1" operator="greaterThan">
      <formula>0</formula>
    </cfRule>
  </conditionalFormatting>
  <conditionalFormatting sqref="AM71:AM72">
    <cfRule type="cellIs" dxfId="1045" priority="129" stopIfTrue="1" operator="equal">
      <formula>"☓"</formula>
    </cfRule>
    <cfRule type="cellIs" dxfId="1044" priority="130" stopIfTrue="1" operator="greaterThan">
      <formula>0</formula>
    </cfRule>
    <cfRule type="cellIs" dxfId="1043" priority="131" stopIfTrue="1" operator="equal">
      <formula>"☓"</formula>
    </cfRule>
    <cfRule type="containsText" dxfId="1042" priority="132" stopIfTrue="1" operator="containsText" text="☓">
      <formula>NOT(ISERROR(SEARCH("☓",AM71)))</formula>
    </cfRule>
    <cfRule type="cellIs" dxfId="1041" priority="133" stopIfTrue="1" operator="equal">
      <formula>"☓"</formula>
    </cfRule>
    <cfRule type="cellIs" dxfId="1040" priority="134" stopIfTrue="1" operator="greaterThan">
      <formula>0</formula>
    </cfRule>
    <cfRule type="containsText" dxfId="1039" priority="136" stopIfTrue="1" operator="containsText" text="☓">
      <formula>NOT(ISERROR(SEARCH("☓",AM71)))</formula>
    </cfRule>
  </conditionalFormatting>
  <conditionalFormatting sqref="AM74:AM75">
    <cfRule type="containsText" dxfId="1038" priority="128" stopIfTrue="1" operator="containsText" text="☓">
      <formula>NOT(ISERROR(SEARCH("☓",AM74)))</formula>
    </cfRule>
    <cfRule type="cellIs" dxfId="1037" priority="121" stopIfTrue="1" operator="equal">
      <formula>"☓"</formula>
    </cfRule>
    <cfRule type="cellIs" dxfId="1036" priority="122" stopIfTrue="1" operator="greaterThan">
      <formula>0</formula>
    </cfRule>
    <cfRule type="containsText" dxfId="1035" priority="124" stopIfTrue="1" operator="containsText" text="☓">
      <formula>NOT(ISERROR(SEARCH("☓",AM74)))</formula>
    </cfRule>
    <cfRule type="cellIs" dxfId="1034" priority="125" stopIfTrue="1" operator="equal">
      <formula>"☓"</formula>
    </cfRule>
    <cfRule type="cellIs" dxfId="1033" priority="126" stopIfTrue="1" operator="greaterThan">
      <formula>0</formula>
    </cfRule>
    <cfRule type="cellIs" dxfId="1032" priority="123" stopIfTrue="1" operator="equal">
      <formula>"☓"</formula>
    </cfRule>
  </conditionalFormatting>
  <conditionalFormatting sqref="AM77:AM92">
    <cfRule type="cellIs" dxfId="1031" priority="118" stopIfTrue="1" operator="greaterThan">
      <formula>0</formula>
    </cfRule>
    <cfRule type="containsText" dxfId="1030" priority="116" stopIfTrue="1" operator="containsText" text="☓">
      <formula>NOT(ISERROR(SEARCH("☓",AM77)))</formula>
    </cfRule>
    <cfRule type="cellIs" dxfId="1029" priority="115" stopIfTrue="1" operator="equal">
      <formula>"☓"</formula>
    </cfRule>
    <cfRule type="cellIs" dxfId="1028" priority="117" stopIfTrue="1" operator="equal">
      <formula>"☓"</formula>
    </cfRule>
    <cfRule type="cellIs" dxfId="1027" priority="114" stopIfTrue="1" operator="greaterThan">
      <formula>0</formula>
    </cfRule>
    <cfRule type="containsText" dxfId="1026" priority="120" stopIfTrue="1" operator="containsText" text="☓">
      <formula>NOT(ISERROR(SEARCH("☓",AM77)))</formula>
    </cfRule>
    <cfRule type="cellIs" dxfId="1025" priority="113" stopIfTrue="1" operator="equal">
      <formula>"☓"</formula>
    </cfRule>
  </conditionalFormatting>
  <conditionalFormatting sqref="AM94:AM114">
    <cfRule type="cellIs" dxfId="1024" priority="106" stopIfTrue="1" operator="greaterThan">
      <formula>0</formula>
    </cfRule>
    <cfRule type="containsText" dxfId="1023" priority="112" stopIfTrue="1" operator="containsText" text="☓">
      <formula>NOT(ISERROR(SEARCH("☓",AM94)))</formula>
    </cfRule>
    <cfRule type="cellIs" dxfId="1022" priority="107" stopIfTrue="1" operator="equal">
      <formula>"☓"</formula>
    </cfRule>
    <cfRule type="cellIs" dxfId="1021" priority="111" stopIfTrue="1" operator="equal">
      <formula>"☓"</formula>
    </cfRule>
    <cfRule type="cellIs" dxfId="1020" priority="110" stopIfTrue="1" operator="greaterThan">
      <formula>0</formula>
    </cfRule>
    <cfRule type="cellIs" dxfId="1019" priority="109" stopIfTrue="1" operator="equal">
      <formula>"☓"</formula>
    </cfRule>
    <cfRule type="containsText" dxfId="1018" priority="108" stopIfTrue="1" operator="containsText" text="☓">
      <formula>NOT(ISERROR(SEARCH("☓",AM94)))</formula>
    </cfRule>
  </conditionalFormatting>
  <conditionalFormatting sqref="I36:AM39">
    <cfRule type="cellIs" dxfId="3" priority="1" stopIfTrue="1" operator="equal">
      <formula>"☓"</formula>
    </cfRule>
    <cfRule type="containsText" dxfId="2" priority="2" stopIfTrue="1" operator="containsText" text="☓">
      <formula>NOT(ISERROR(SEARCH("☓",I36)))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AN149"/>
  <sheetViews>
    <sheetView tabSelected="1" topLeftCell="A11" zoomScale="89" zoomScaleNormal="89" workbookViewId="0">
      <selection activeCell="W32" sqref="W32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8" width="5.44140625" bestFit="1" customWidth="1"/>
    <col min="39" max="39" width="15.44140625" customWidth="1"/>
    <col min="40" max="40" width="15.109375" bestFit="1" customWidth="1"/>
    <col min="41" max="41" width="4.88671875" customWidth="1"/>
  </cols>
  <sheetData>
    <row r="1" spans="2:40" ht="13.8" thickBot="1" x14ac:dyDescent="0.25"/>
    <row r="2" spans="2:40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37" t="s">
        <v>367</v>
      </c>
      <c r="J2" s="338"/>
      <c r="K2" s="338"/>
      <c r="L2" s="338"/>
      <c r="M2" s="338"/>
      <c r="N2" s="338"/>
      <c r="O2" s="338"/>
      <c r="P2" s="338"/>
      <c r="Q2" s="338"/>
      <c r="R2" s="338"/>
      <c r="S2" s="338"/>
      <c r="T2" s="338"/>
      <c r="U2" s="338"/>
      <c r="V2" s="338"/>
      <c r="W2" s="338"/>
      <c r="X2" s="338"/>
      <c r="Y2" s="338"/>
      <c r="Z2" s="338"/>
      <c r="AA2" s="338"/>
      <c r="AB2" s="338"/>
      <c r="AC2" s="338"/>
      <c r="AD2" s="338"/>
      <c r="AE2" s="338"/>
      <c r="AF2" s="338"/>
      <c r="AG2" s="338"/>
      <c r="AH2" s="338"/>
      <c r="AI2" s="338"/>
      <c r="AJ2" s="338"/>
      <c r="AK2" s="338"/>
      <c r="AL2" s="338"/>
      <c r="AM2" s="395" t="s">
        <v>349</v>
      </c>
      <c r="AN2" s="342" t="s">
        <v>352</v>
      </c>
    </row>
    <row r="3" spans="2:40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96"/>
      <c r="AN3" s="382"/>
    </row>
    <row r="4" spans="2:40" ht="13.8" thickBot="1" x14ac:dyDescent="0.25">
      <c r="B4" s="6"/>
      <c r="C4" s="3"/>
      <c r="D4" s="2"/>
      <c r="E4" s="3"/>
      <c r="F4" s="35"/>
      <c r="G4" s="5"/>
      <c r="H4" s="325" t="s">
        <v>383</v>
      </c>
      <c r="I4" s="336" t="s">
        <v>387</v>
      </c>
      <c r="J4" s="336" t="s">
        <v>347</v>
      </c>
      <c r="K4" s="336" t="s">
        <v>341</v>
      </c>
      <c r="L4" s="336" t="s">
        <v>342</v>
      </c>
      <c r="M4" s="336" t="s">
        <v>343</v>
      </c>
      <c r="N4" s="336" t="s">
        <v>344</v>
      </c>
      <c r="O4" s="336" t="s">
        <v>345</v>
      </c>
      <c r="P4" s="336" t="s">
        <v>346</v>
      </c>
      <c r="Q4" s="336" t="s">
        <v>347</v>
      </c>
      <c r="R4" s="336" t="s">
        <v>341</v>
      </c>
      <c r="S4" s="336" t="s">
        <v>342</v>
      </c>
      <c r="T4" s="336" t="s">
        <v>343</v>
      </c>
      <c r="U4" s="336" t="s">
        <v>344</v>
      </c>
      <c r="V4" s="336" t="s">
        <v>345</v>
      </c>
      <c r="W4" s="336" t="s">
        <v>346</v>
      </c>
      <c r="X4" s="336" t="s">
        <v>347</v>
      </c>
      <c r="Y4" s="336" t="s">
        <v>341</v>
      </c>
      <c r="Z4" s="336" t="s">
        <v>342</v>
      </c>
      <c r="AA4" s="336" t="s">
        <v>343</v>
      </c>
      <c r="AB4" s="336" t="s">
        <v>344</v>
      </c>
      <c r="AC4" s="336" t="s">
        <v>345</v>
      </c>
      <c r="AD4" s="336" t="s">
        <v>346</v>
      </c>
      <c r="AE4" s="336" t="s">
        <v>347</v>
      </c>
      <c r="AF4" s="336" t="s">
        <v>341</v>
      </c>
      <c r="AG4" s="336" t="s">
        <v>342</v>
      </c>
      <c r="AH4" s="336" t="s">
        <v>343</v>
      </c>
      <c r="AI4" s="336" t="s">
        <v>344</v>
      </c>
      <c r="AJ4" s="336" t="s">
        <v>345</v>
      </c>
      <c r="AK4" s="336" t="s">
        <v>346</v>
      </c>
      <c r="AL4" s="336" t="s">
        <v>347</v>
      </c>
      <c r="AM4" s="397"/>
      <c r="AN4" s="343"/>
    </row>
    <row r="5" spans="2:40" x14ac:dyDescent="0.2">
      <c r="B5" s="53">
        <v>1</v>
      </c>
      <c r="C5" s="344" t="s">
        <v>6</v>
      </c>
      <c r="D5" s="347" t="s">
        <v>7</v>
      </c>
      <c r="E5" s="348"/>
      <c r="F5" s="7" t="s">
        <v>8</v>
      </c>
      <c r="G5" s="8" t="s">
        <v>9</v>
      </c>
      <c r="H5" s="101" t="s">
        <v>10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5"/>
      <c r="AM5" s="330">
        <f>IF(COUNTA(I5:AL5)=0,1,1-COUNTIF(I5:AL5,"☓")/30)</f>
        <v>1</v>
      </c>
      <c r="AN5" s="106">
        <f t="shared" ref="AN5:AN10" si="0">COUNTA(I5:AL5)</f>
        <v>0</v>
      </c>
    </row>
    <row r="6" spans="2:40" x14ac:dyDescent="0.2">
      <c r="B6" s="13">
        <v>2</v>
      </c>
      <c r="C6" s="345"/>
      <c r="D6" s="349"/>
      <c r="E6" s="350"/>
      <c r="F6" s="10" t="s">
        <v>12</v>
      </c>
      <c r="G6" s="11" t="s">
        <v>13</v>
      </c>
      <c r="H6" s="102" t="s">
        <v>10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8">
        <f t="shared" ref="AM6:AM10" si="1">IF(COUNTA(I6:AL6)=0,1,1-COUNTIF(I6:AL6,"☓")/30)</f>
        <v>1</v>
      </c>
      <c r="AN6" s="107">
        <f t="shared" si="0"/>
        <v>0</v>
      </c>
    </row>
    <row r="7" spans="2:40" x14ac:dyDescent="0.2">
      <c r="B7" s="13">
        <v>3</v>
      </c>
      <c r="C7" s="345"/>
      <c r="D7" s="349"/>
      <c r="E7" s="350"/>
      <c r="F7" s="10" t="s">
        <v>15</v>
      </c>
      <c r="G7" s="11" t="s">
        <v>16</v>
      </c>
      <c r="H7" s="10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8">
        <f t="shared" si="1"/>
        <v>1</v>
      </c>
      <c r="AN7" s="107">
        <f t="shared" si="0"/>
        <v>0</v>
      </c>
    </row>
    <row r="8" spans="2:40" x14ac:dyDescent="0.2">
      <c r="B8" s="13">
        <v>4</v>
      </c>
      <c r="C8" s="345"/>
      <c r="D8" s="349"/>
      <c r="E8" s="350"/>
      <c r="F8" s="10" t="s">
        <v>17</v>
      </c>
      <c r="G8" s="11" t="s">
        <v>18</v>
      </c>
      <c r="H8" s="102" t="s">
        <v>10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8">
        <f t="shared" si="1"/>
        <v>1</v>
      </c>
      <c r="AN8" s="107">
        <f t="shared" si="0"/>
        <v>0</v>
      </c>
    </row>
    <row r="9" spans="2:40" x14ac:dyDescent="0.2">
      <c r="B9" s="13">
        <v>5</v>
      </c>
      <c r="C9" s="345"/>
      <c r="D9" s="349"/>
      <c r="E9" s="350"/>
      <c r="F9" s="10" t="s">
        <v>20</v>
      </c>
      <c r="G9" s="11" t="s">
        <v>21</v>
      </c>
      <c r="H9" s="102" t="s">
        <v>10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8">
        <f t="shared" si="1"/>
        <v>1</v>
      </c>
      <c r="AN9" s="107">
        <f t="shared" si="0"/>
        <v>0</v>
      </c>
    </row>
    <row r="10" spans="2:40" ht="13.8" thickBot="1" x14ac:dyDescent="0.25">
      <c r="B10" s="13">
        <v>6</v>
      </c>
      <c r="C10" s="345"/>
      <c r="D10" s="351"/>
      <c r="E10" s="352"/>
      <c r="F10" s="14" t="s">
        <v>23</v>
      </c>
      <c r="G10" s="15" t="s">
        <v>24</v>
      </c>
      <c r="H10" s="104" t="s">
        <v>10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70">
        <f t="shared" si="1"/>
        <v>1</v>
      </c>
      <c r="AN10" s="108">
        <f t="shared" si="0"/>
        <v>0</v>
      </c>
    </row>
    <row r="11" spans="2:40" ht="13.8" thickBot="1" x14ac:dyDescent="0.25">
      <c r="B11" s="52"/>
      <c r="C11" s="345"/>
      <c r="D11" s="353"/>
      <c r="E11" s="354"/>
      <c r="F11" s="58" t="s">
        <v>337</v>
      </c>
      <c r="G11" s="40"/>
      <c r="H11" s="51">
        <f>COUNTA(H5:H10)</f>
        <v>6</v>
      </c>
      <c r="I11" s="56">
        <f>1-(COUNTIF(I5:I10,"☓"))/6</f>
        <v>1</v>
      </c>
      <c r="J11" s="59">
        <f t="shared" ref="J11:AL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109" t="str">
        <f>IF(AN11=0,"100%",AVERAGE(AM5:AM10))</f>
        <v>100%</v>
      </c>
      <c r="AN11" s="96">
        <f>SUM(AN5:AN10)</f>
        <v>0</v>
      </c>
    </row>
    <row r="12" spans="2:40" x14ac:dyDescent="0.2">
      <c r="B12" s="13">
        <v>7</v>
      </c>
      <c r="C12" s="345"/>
      <c r="D12" s="355" t="s">
        <v>26</v>
      </c>
      <c r="E12" s="357" t="s">
        <v>27</v>
      </c>
      <c r="F12" s="17" t="s">
        <v>28</v>
      </c>
      <c r="G12" s="18" t="s">
        <v>29</v>
      </c>
      <c r="H12" s="19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55"/>
      <c r="AK12" s="65"/>
      <c r="AL12" s="65"/>
      <c r="AM12" s="67">
        <f>IF(COUNTA(I12:AL12)=0,1,1-COUNTIF(I12:AL12,"☓")/30)</f>
        <v>1</v>
      </c>
      <c r="AN12" s="106">
        <f t="shared" ref="AN12:AN22" si="3">COUNTA(I12:AL12)</f>
        <v>0</v>
      </c>
    </row>
    <row r="13" spans="2:40" x14ac:dyDescent="0.2">
      <c r="B13" s="13">
        <v>8</v>
      </c>
      <c r="C13" s="345"/>
      <c r="D13" s="355"/>
      <c r="E13" s="358"/>
      <c r="F13" s="10" t="s">
        <v>31</v>
      </c>
      <c r="G13" s="11" t="s">
        <v>32</v>
      </c>
      <c r="H13" s="12" t="s">
        <v>30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55"/>
      <c r="AK13" s="65"/>
      <c r="AL13" s="65"/>
      <c r="AM13" s="68">
        <f t="shared" ref="AM13:AM22" si="4">IF(COUNTA(I13:AL13)=0,1,1-COUNTIF(I13:AL13,"☓")/30)</f>
        <v>1</v>
      </c>
      <c r="AN13" s="107">
        <f t="shared" si="3"/>
        <v>0</v>
      </c>
    </row>
    <row r="14" spans="2:40" x14ac:dyDescent="0.2">
      <c r="B14" s="13">
        <v>9</v>
      </c>
      <c r="C14" s="345"/>
      <c r="D14" s="355"/>
      <c r="E14" s="358"/>
      <c r="F14" s="10" t="s">
        <v>33</v>
      </c>
      <c r="G14" s="11" t="s">
        <v>34</v>
      </c>
      <c r="H14" s="12" t="s">
        <v>30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55"/>
      <c r="AK14" s="65"/>
      <c r="AL14" s="65"/>
      <c r="AM14" s="68">
        <f t="shared" si="4"/>
        <v>1</v>
      </c>
      <c r="AN14" s="107">
        <f t="shared" si="3"/>
        <v>0</v>
      </c>
    </row>
    <row r="15" spans="2:40" x14ac:dyDescent="0.2">
      <c r="B15" s="13">
        <v>10</v>
      </c>
      <c r="C15" s="345"/>
      <c r="D15" s="355"/>
      <c r="E15" s="358"/>
      <c r="F15" s="10" t="s">
        <v>35</v>
      </c>
      <c r="G15" s="11" t="s">
        <v>32</v>
      </c>
      <c r="H15" s="12" t="s">
        <v>30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259"/>
      <c r="T15" s="259"/>
      <c r="U15" s="259"/>
      <c r="V15" s="259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55"/>
      <c r="AK15" s="65"/>
      <c r="AL15" s="65"/>
      <c r="AM15" s="68">
        <f t="shared" si="4"/>
        <v>1</v>
      </c>
      <c r="AN15" s="107">
        <f t="shared" si="3"/>
        <v>0</v>
      </c>
    </row>
    <row r="16" spans="2:40" x14ac:dyDescent="0.2">
      <c r="B16" s="13">
        <v>11</v>
      </c>
      <c r="C16" s="345"/>
      <c r="D16" s="355"/>
      <c r="E16" s="358"/>
      <c r="F16" s="10" t="s">
        <v>37</v>
      </c>
      <c r="G16" s="11" t="s">
        <v>38</v>
      </c>
      <c r="H16" s="12" t="s">
        <v>30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55"/>
      <c r="AK16" s="65"/>
      <c r="AL16" s="65"/>
      <c r="AM16" s="68">
        <f t="shared" si="4"/>
        <v>1</v>
      </c>
      <c r="AN16" s="107">
        <f t="shared" si="3"/>
        <v>0</v>
      </c>
    </row>
    <row r="17" spans="2:40" x14ac:dyDescent="0.2">
      <c r="B17" s="13">
        <v>12</v>
      </c>
      <c r="C17" s="345"/>
      <c r="D17" s="355"/>
      <c r="E17" s="358"/>
      <c r="F17" s="10" t="s">
        <v>39</v>
      </c>
      <c r="G17" s="11" t="s">
        <v>38</v>
      </c>
      <c r="H17" s="12" t="s">
        <v>30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55"/>
      <c r="AK17" s="65"/>
      <c r="AL17" s="65"/>
      <c r="AM17" s="68">
        <f t="shared" si="4"/>
        <v>1</v>
      </c>
      <c r="AN17" s="107">
        <f t="shared" si="3"/>
        <v>0</v>
      </c>
    </row>
    <row r="18" spans="2:40" x14ac:dyDescent="0.2">
      <c r="B18" s="13">
        <v>13</v>
      </c>
      <c r="C18" s="345"/>
      <c r="D18" s="355"/>
      <c r="E18" s="358"/>
      <c r="F18" s="10" t="s">
        <v>41</v>
      </c>
      <c r="G18" s="11" t="s">
        <v>38</v>
      </c>
      <c r="H18" s="12" t="s">
        <v>30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55"/>
      <c r="AK18" s="65"/>
      <c r="AL18" s="65"/>
      <c r="AM18" s="68">
        <f t="shared" si="4"/>
        <v>1</v>
      </c>
      <c r="AN18" s="107">
        <f t="shared" si="3"/>
        <v>0</v>
      </c>
    </row>
    <row r="19" spans="2:40" x14ac:dyDescent="0.2">
      <c r="B19" s="13">
        <v>14</v>
      </c>
      <c r="C19" s="345"/>
      <c r="D19" s="355"/>
      <c r="E19" s="358"/>
      <c r="F19" s="10" t="s">
        <v>42</v>
      </c>
      <c r="G19" s="11" t="s">
        <v>43</v>
      </c>
      <c r="H19" s="12" t="s">
        <v>30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55"/>
      <c r="AK19" s="65"/>
      <c r="AL19" s="65"/>
      <c r="AM19" s="68">
        <f t="shared" si="4"/>
        <v>1</v>
      </c>
      <c r="AN19" s="107">
        <f t="shared" si="3"/>
        <v>0</v>
      </c>
    </row>
    <row r="20" spans="2:40" x14ac:dyDescent="0.2">
      <c r="B20" s="13">
        <v>15</v>
      </c>
      <c r="C20" s="345"/>
      <c r="D20" s="355"/>
      <c r="E20" s="358"/>
      <c r="F20" s="10" t="s">
        <v>44</v>
      </c>
      <c r="G20" s="11" t="s">
        <v>45</v>
      </c>
      <c r="H20" s="12" t="s">
        <v>30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55"/>
      <c r="AK20" s="65"/>
      <c r="AL20" s="65"/>
      <c r="AM20" s="68">
        <f t="shared" si="4"/>
        <v>1</v>
      </c>
      <c r="AN20" s="107">
        <f t="shared" si="3"/>
        <v>0</v>
      </c>
    </row>
    <row r="21" spans="2:40" x14ac:dyDescent="0.2">
      <c r="B21" s="13">
        <v>16</v>
      </c>
      <c r="C21" s="345"/>
      <c r="D21" s="355"/>
      <c r="E21" s="358"/>
      <c r="F21" s="10" t="s">
        <v>46</v>
      </c>
      <c r="G21" s="11" t="s">
        <v>47</v>
      </c>
      <c r="H21" s="12" t="s">
        <v>30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55"/>
      <c r="AK21" s="55"/>
      <c r="AL21" s="65"/>
      <c r="AM21" s="68">
        <f t="shared" si="4"/>
        <v>1</v>
      </c>
      <c r="AN21" s="107">
        <f t="shared" si="3"/>
        <v>0</v>
      </c>
    </row>
    <row r="22" spans="2:40" ht="13.8" thickBot="1" x14ac:dyDescent="0.25">
      <c r="B22" s="13">
        <v>17</v>
      </c>
      <c r="C22" s="345"/>
      <c r="D22" s="355"/>
      <c r="E22" s="359"/>
      <c r="F22" s="20" t="s">
        <v>48</v>
      </c>
      <c r="G22" s="21" t="s">
        <v>45</v>
      </c>
      <c r="H22" s="22" t="s">
        <v>30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55"/>
      <c r="AK22" s="55"/>
      <c r="AL22" s="65"/>
      <c r="AM22" s="70">
        <f t="shared" si="4"/>
        <v>1</v>
      </c>
      <c r="AN22" s="110">
        <f t="shared" si="3"/>
        <v>0</v>
      </c>
    </row>
    <row r="23" spans="2:40" ht="13.8" thickBot="1" x14ac:dyDescent="0.25">
      <c r="B23" s="52"/>
      <c r="C23" s="345"/>
      <c r="D23" s="355"/>
      <c r="E23" s="360"/>
      <c r="F23" s="42" t="s">
        <v>337</v>
      </c>
      <c r="G23" s="43"/>
      <c r="H23" s="43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L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>1-(COUNTIF(W12:W22,"☓"))/11</f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>1-(COUNTIF(AI12:AI22,"☓"))/11</f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105" t="str">
        <f>IF(AN23=0,"100%",AVERAGE(AM12:AM22))</f>
        <v>100%</v>
      </c>
      <c r="AN23" s="96">
        <f>SUM(AN12:AN22)</f>
        <v>0</v>
      </c>
    </row>
    <row r="24" spans="2:40" x14ac:dyDescent="0.2">
      <c r="B24" s="13">
        <v>18</v>
      </c>
      <c r="C24" s="345"/>
      <c r="D24" s="355"/>
      <c r="E24" s="355" t="s">
        <v>49</v>
      </c>
      <c r="F24" s="7" t="s">
        <v>50</v>
      </c>
      <c r="G24" s="8" t="s">
        <v>51</v>
      </c>
      <c r="H24" s="9" t="s">
        <v>30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55"/>
      <c r="AK24" s="55"/>
      <c r="AL24" s="55"/>
      <c r="AM24" s="86">
        <f>IF(COUNTA(I24:AL24)=0,1,1-COUNTIF(I24:AL24,"☓")/30)</f>
        <v>1</v>
      </c>
      <c r="AN24" s="87">
        <f t="shared" ref="AN24:AN34" si="7">COUNTA(I24:AL24)</f>
        <v>0</v>
      </c>
    </row>
    <row r="25" spans="2:40" x14ac:dyDescent="0.2">
      <c r="B25" s="13">
        <v>19</v>
      </c>
      <c r="C25" s="345"/>
      <c r="D25" s="355"/>
      <c r="E25" s="355"/>
      <c r="F25" s="10" t="s">
        <v>52</v>
      </c>
      <c r="G25" s="11" t="s">
        <v>53</v>
      </c>
      <c r="H25" s="12" t="s">
        <v>30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55"/>
      <c r="AK25" s="55"/>
      <c r="AL25" s="55"/>
      <c r="AM25" s="88">
        <f>IF(COUNTA(I25:AL25)=0,1,1-COUNTIF(I25:AL25,"☓")/30)</f>
        <v>1</v>
      </c>
      <c r="AN25" s="89">
        <f t="shared" si="7"/>
        <v>0</v>
      </c>
    </row>
    <row r="26" spans="2:40" x14ac:dyDescent="0.2">
      <c r="B26" s="13">
        <v>20</v>
      </c>
      <c r="C26" s="345"/>
      <c r="D26" s="355"/>
      <c r="E26" s="355"/>
      <c r="F26" s="10" t="s">
        <v>55</v>
      </c>
      <c r="G26" s="11" t="s">
        <v>56</v>
      </c>
      <c r="H26" s="12" t="s">
        <v>30</v>
      </c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88">
        <f t="shared" ref="AM26:AM89" si="8">IF(COUNTA(I26:AL26)=0,1,1-COUNTIF(I26:AL26,"☓")/30)</f>
        <v>1</v>
      </c>
      <c r="AN26" s="89">
        <f t="shared" si="7"/>
        <v>0</v>
      </c>
    </row>
    <row r="27" spans="2:40" x14ac:dyDescent="0.2">
      <c r="B27" s="13">
        <v>21</v>
      </c>
      <c r="C27" s="345"/>
      <c r="D27" s="355"/>
      <c r="E27" s="355"/>
      <c r="F27" s="10" t="s">
        <v>58</v>
      </c>
      <c r="G27" s="11" t="s">
        <v>59</v>
      </c>
      <c r="H27" s="12" t="s">
        <v>61</v>
      </c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88">
        <f t="shared" si="8"/>
        <v>1</v>
      </c>
      <c r="AN27" s="89">
        <f t="shared" si="7"/>
        <v>0</v>
      </c>
    </row>
    <row r="28" spans="2:40" x14ac:dyDescent="0.2">
      <c r="B28" s="13">
        <v>22</v>
      </c>
      <c r="C28" s="345"/>
      <c r="D28" s="355"/>
      <c r="E28" s="355"/>
      <c r="F28" s="10" t="s">
        <v>63</v>
      </c>
      <c r="G28" s="11" t="s">
        <v>59</v>
      </c>
      <c r="H28" s="12" t="s">
        <v>61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88">
        <f t="shared" si="8"/>
        <v>1</v>
      </c>
      <c r="AN28" s="89">
        <f t="shared" si="7"/>
        <v>0</v>
      </c>
    </row>
    <row r="29" spans="2:40" x14ac:dyDescent="0.2">
      <c r="B29" s="13">
        <v>23</v>
      </c>
      <c r="C29" s="345"/>
      <c r="D29" s="355"/>
      <c r="E29" s="355"/>
      <c r="F29" s="10" t="s">
        <v>66</v>
      </c>
      <c r="G29" s="11" t="s">
        <v>59</v>
      </c>
      <c r="H29" s="12" t="s">
        <v>61</v>
      </c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55"/>
      <c r="AK29" s="55"/>
      <c r="AL29" s="55"/>
      <c r="AM29" s="88">
        <f t="shared" si="8"/>
        <v>1</v>
      </c>
      <c r="AN29" s="89">
        <f t="shared" si="7"/>
        <v>0</v>
      </c>
    </row>
    <row r="30" spans="2:40" x14ac:dyDescent="0.2">
      <c r="B30" s="13">
        <v>24</v>
      </c>
      <c r="C30" s="345"/>
      <c r="D30" s="355"/>
      <c r="E30" s="355"/>
      <c r="F30" s="10" t="s">
        <v>67</v>
      </c>
      <c r="G30" s="11" t="s">
        <v>68</v>
      </c>
      <c r="H30" s="12" t="s">
        <v>10</v>
      </c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55"/>
      <c r="AK30" s="55"/>
      <c r="AL30" s="55"/>
      <c r="AM30" s="88">
        <f t="shared" si="8"/>
        <v>1</v>
      </c>
      <c r="AN30" s="89">
        <f t="shared" si="7"/>
        <v>0</v>
      </c>
    </row>
    <row r="31" spans="2:40" x14ac:dyDescent="0.2">
      <c r="B31" s="13">
        <v>25</v>
      </c>
      <c r="C31" s="345"/>
      <c r="D31" s="355"/>
      <c r="E31" s="355"/>
      <c r="F31" s="10" t="s">
        <v>71</v>
      </c>
      <c r="G31" s="11" t="s">
        <v>72</v>
      </c>
      <c r="H31" s="12" t="s">
        <v>61</v>
      </c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55"/>
      <c r="AK31" s="55"/>
      <c r="AL31" s="55"/>
      <c r="AM31" s="88">
        <f t="shared" si="8"/>
        <v>1</v>
      </c>
      <c r="AN31" s="89">
        <f t="shared" si="7"/>
        <v>0</v>
      </c>
    </row>
    <row r="32" spans="2:40" x14ac:dyDescent="0.2">
      <c r="B32" s="13">
        <v>26</v>
      </c>
      <c r="C32" s="345"/>
      <c r="D32" s="355"/>
      <c r="E32" s="355"/>
      <c r="F32" s="10" t="s">
        <v>74</v>
      </c>
      <c r="G32" s="11" t="s">
        <v>75</v>
      </c>
      <c r="H32" s="12" t="s">
        <v>10</v>
      </c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55"/>
      <c r="AK32" s="55"/>
      <c r="AL32" s="55"/>
      <c r="AM32" s="88">
        <f t="shared" si="8"/>
        <v>1</v>
      </c>
      <c r="AN32" s="89">
        <f t="shared" si="7"/>
        <v>0</v>
      </c>
    </row>
    <row r="33" spans="2:40" x14ac:dyDescent="0.2">
      <c r="B33" s="13">
        <v>27</v>
      </c>
      <c r="C33" s="345"/>
      <c r="D33" s="355"/>
      <c r="E33" s="355"/>
      <c r="F33" s="10" t="s">
        <v>77</v>
      </c>
      <c r="G33" s="11" t="s">
        <v>78</v>
      </c>
      <c r="H33" s="12" t="s">
        <v>10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55"/>
      <c r="AK33" s="55"/>
      <c r="AL33" s="55"/>
      <c r="AM33" s="88">
        <f t="shared" si="8"/>
        <v>1</v>
      </c>
      <c r="AN33" s="89">
        <f t="shared" si="7"/>
        <v>0</v>
      </c>
    </row>
    <row r="34" spans="2:40" ht="13.8" thickBot="1" x14ac:dyDescent="0.25">
      <c r="B34" s="13"/>
      <c r="C34" s="345"/>
      <c r="D34" s="355"/>
      <c r="E34" s="355"/>
      <c r="F34" s="14" t="s">
        <v>79</v>
      </c>
      <c r="G34" s="15" t="s">
        <v>75</v>
      </c>
      <c r="H34" s="16" t="s">
        <v>10</v>
      </c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55"/>
      <c r="AK34" s="55"/>
      <c r="AL34" s="55"/>
      <c r="AM34" s="88">
        <f t="shared" si="8"/>
        <v>1</v>
      </c>
      <c r="AN34" s="92">
        <f t="shared" si="7"/>
        <v>0</v>
      </c>
    </row>
    <row r="35" spans="2:40" ht="13.8" thickBot="1" x14ac:dyDescent="0.25">
      <c r="B35" s="13">
        <v>28</v>
      </c>
      <c r="C35" s="345"/>
      <c r="D35" s="356"/>
      <c r="E35" s="356"/>
      <c r="F35" s="42" t="s">
        <v>337</v>
      </c>
      <c r="G35" s="43"/>
      <c r="H35" s="43"/>
      <c r="I35" s="56">
        <f>1-(COUNTIF(I24:I34,"☓"))/11</f>
        <v>1</v>
      </c>
      <c r="J35" s="59">
        <f t="shared" ref="J35:AL35" si="9">1-(COUNTIF(J24:J34,"☓"))/11</f>
        <v>1</v>
      </c>
      <c r="K35" s="59">
        <f t="shared" si="9"/>
        <v>1</v>
      </c>
      <c r="L35" s="59">
        <f t="shared" si="9"/>
        <v>1</v>
      </c>
      <c r="M35" s="59">
        <f t="shared" si="9"/>
        <v>1</v>
      </c>
      <c r="N35" s="59">
        <f t="shared" si="9"/>
        <v>1</v>
      </c>
      <c r="O35" s="59">
        <f t="shared" si="9"/>
        <v>1</v>
      </c>
      <c r="P35" s="59">
        <f t="shared" si="9"/>
        <v>1</v>
      </c>
      <c r="Q35" s="59">
        <f t="shared" si="9"/>
        <v>1</v>
      </c>
      <c r="R35" s="59">
        <f t="shared" si="9"/>
        <v>1</v>
      </c>
      <c r="S35" s="59">
        <f t="shared" si="9"/>
        <v>1</v>
      </c>
      <c r="T35" s="59">
        <f t="shared" si="9"/>
        <v>1</v>
      </c>
      <c r="U35" s="59">
        <f t="shared" si="9"/>
        <v>1</v>
      </c>
      <c r="V35" s="59">
        <f t="shared" si="9"/>
        <v>1</v>
      </c>
      <c r="W35" s="59">
        <f t="shared" si="9"/>
        <v>1</v>
      </c>
      <c r="X35" s="59">
        <f t="shared" si="9"/>
        <v>1</v>
      </c>
      <c r="Y35" s="59">
        <f t="shared" si="9"/>
        <v>1</v>
      </c>
      <c r="Z35" s="59">
        <f t="shared" si="9"/>
        <v>1</v>
      </c>
      <c r="AA35" s="59">
        <f t="shared" si="9"/>
        <v>1</v>
      </c>
      <c r="AB35" s="59">
        <f t="shared" si="9"/>
        <v>1</v>
      </c>
      <c r="AC35" s="59">
        <f t="shared" si="9"/>
        <v>1</v>
      </c>
      <c r="AD35" s="59">
        <f t="shared" si="9"/>
        <v>1</v>
      </c>
      <c r="AE35" s="59">
        <f t="shared" si="9"/>
        <v>1</v>
      </c>
      <c r="AF35" s="59">
        <f t="shared" si="9"/>
        <v>1</v>
      </c>
      <c r="AG35" s="59">
        <f t="shared" si="9"/>
        <v>1</v>
      </c>
      <c r="AH35" s="59">
        <f t="shared" si="9"/>
        <v>1</v>
      </c>
      <c r="AI35" s="59">
        <f t="shared" si="9"/>
        <v>1</v>
      </c>
      <c r="AJ35" s="59">
        <f t="shared" si="9"/>
        <v>1</v>
      </c>
      <c r="AK35" s="59">
        <f t="shared" si="9"/>
        <v>1</v>
      </c>
      <c r="AL35" s="59">
        <f t="shared" si="9"/>
        <v>1</v>
      </c>
      <c r="AM35" s="97" t="str">
        <f>IF(AN35=0,"100%",AVERAGE(AM24:AM34))</f>
        <v>100%</v>
      </c>
      <c r="AN35" s="93">
        <f>SUM(AN24:AN34)</f>
        <v>0</v>
      </c>
    </row>
    <row r="36" spans="2:40" x14ac:dyDescent="0.2">
      <c r="B36" s="13">
        <v>29</v>
      </c>
      <c r="C36" s="345"/>
      <c r="D36" s="361" t="s">
        <v>81</v>
      </c>
      <c r="E36" s="344"/>
      <c r="F36" s="17" t="s">
        <v>82</v>
      </c>
      <c r="G36" s="18" t="s">
        <v>83</v>
      </c>
      <c r="H36" s="19" t="s">
        <v>61</v>
      </c>
      <c r="I36" s="325" t="s">
        <v>383</v>
      </c>
      <c r="J36" s="325" t="s">
        <v>383</v>
      </c>
      <c r="K36" s="325" t="s">
        <v>383</v>
      </c>
      <c r="L36" s="325" t="s">
        <v>383</v>
      </c>
      <c r="M36" s="325" t="s">
        <v>383</v>
      </c>
      <c r="N36" s="325" t="s">
        <v>383</v>
      </c>
      <c r="O36" s="325" t="s">
        <v>383</v>
      </c>
      <c r="P36" s="325" t="s">
        <v>383</v>
      </c>
      <c r="Q36" s="325" t="s">
        <v>383</v>
      </c>
      <c r="R36" s="325" t="s">
        <v>383</v>
      </c>
      <c r="S36" s="325" t="s">
        <v>383</v>
      </c>
      <c r="T36" s="325" t="s">
        <v>383</v>
      </c>
      <c r="U36" s="325" t="s">
        <v>383</v>
      </c>
      <c r="V36" s="325" t="s">
        <v>383</v>
      </c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88">
        <f t="shared" si="8"/>
        <v>0.53333333333333333</v>
      </c>
      <c r="AN36" s="85">
        <f>COUNTA(I36:AL36)</f>
        <v>14</v>
      </c>
    </row>
    <row r="37" spans="2:40" x14ac:dyDescent="0.2">
      <c r="B37" s="13">
        <v>30</v>
      </c>
      <c r="C37" s="345"/>
      <c r="D37" s="362"/>
      <c r="E37" s="345"/>
      <c r="F37" s="10" t="s">
        <v>85</v>
      </c>
      <c r="G37" s="11" t="s">
        <v>86</v>
      </c>
      <c r="H37" s="12" t="s">
        <v>61</v>
      </c>
      <c r="I37" s="325" t="s">
        <v>383</v>
      </c>
      <c r="J37" s="325" t="s">
        <v>383</v>
      </c>
      <c r="K37" s="325" t="s">
        <v>383</v>
      </c>
      <c r="L37" s="325" t="s">
        <v>383</v>
      </c>
      <c r="M37" s="325" t="s">
        <v>383</v>
      </c>
      <c r="N37" s="325" t="s">
        <v>383</v>
      </c>
      <c r="O37" s="325" t="s">
        <v>383</v>
      </c>
      <c r="P37" s="325" t="s">
        <v>383</v>
      </c>
      <c r="Q37" s="325" t="s">
        <v>383</v>
      </c>
      <c r="R37" s="325" t="s">
        <v>383</v>
      </c>
      <c r="S37" s="325" t="s">
        <v>383</v>
      </c>
      <c r="T37" s="325" t="s">
        <v>383</v>
      </c>
      <c r="U37" s="325" t="s">
        <v>383</v>
      </c>
      <c r="V37" s="325" t="s">
        <v>383</v>
      </c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5"/>
      <c r="AM37" s="88">
        <f t="shared" si="8"/>
        <v>0.53333333333333333</v>
      </c>
      <c r="AN37" s="83">
        <f>COUNTA(I37:AL37)</f>
        <v>14</v>
      </c>
    </row>
    <row r="38" spans="2:40" x14ac:dyDescent="0.2">
      <c r="B38" s="13">
        <v>31</v>
      </c>
      <c r="C38" s="345"/>
      <c r="D38" s="362"/>
      <c r="E38" s="345"/>
      <c r="F38" s="10" t="s">
        <v>88</v>
      </c>
      <c r="G38" s="11" t="s">
        <v>89</v>
      </c>
      <c r="H38" s="12" t="s">
        <v>90</v>
      </c>
      <c r="I38" s="325" t="s">
        <v>383</v>
      </c>
      <c r="J38" s="325" t="s">
        <v>383</v>
      </c>
      <c r="K38" s="325" t="s">
        <v>383</v>
      </c>
      <c r="L38" s="325" t="s">
        <v>383</v>
      </c>
      <c r="M38" s="325" t="s">
        <v>383</v>
      </c>
      <c r="N38" s="325" t="s">
        <v>383</v>
      </c>
      <c r="O38" s="325" t="s">
        <v>383</v>
      </c>
      <c r="P38" s="325" t="s">
        <v>383</v>
      </c>
      <c r="Q38" s="325" t="s">
        <v>383</v>
      </c>
      <c r="R38" s="325" t="s">
        <v>383</v>
      </c>
      <c r="S38" s="325" t="s">
        <v>383</v>
      </c>
      <c r="T38" s="325" t="s">
        <v>383</v>
      </c>
      <c r="U38" s="325" t="s">
        <v>383</v>
      </c>
      <c r="V38" s="325" t="s">
        <v>383</v>
      </c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  <c r="AM38" s="88">
        <f t="shared" si="8"/>
        <v>0.53333333333333333</v>
      </c>
      <c r="AN38" s="83">
        <f>COUNTA(I38:AL38)</f>
        <v>14</v>
      </c>
    </row>
    <row r="39" spans="2:40" ht="13.8" thickBot="1" x14ac:dyDescent="0.25">
      <c r="B39" s="13">
        <v>32</v>
      </c>
      <c r="C39" s="345"/>
      <c r="D39" s="362"/>
      <c r="E39" s="345"/>
      <c r="F39" s="14" t="s">
        <v>92</v>
      </c>
      <c r="G39" s="15" t="s">
        <v>93</v>
      </c>
      <c r="H39" s="16" t="s">
        <v>90</v>
      </c>
      <c r="I39" s="325" t="s">
        <v>383</v>
      </c>
      <c r="J39" s="325" t="s">
        <v>383</v>
      </c>
      <c r="K39" s="325" t="s">
        <v>383</v>
      </c>
      <c r="L39" s="325" t="s">
        <v>383</v>
      </c>
      <c r="M39" s="325" t="s">
        <v>383</v>
      </c>
      <c r="N39" s="325" t="s">
        <v>383</v>
      </c>
      <c r="O39" s="325" t="s">
        <v>383</v>
      </c>
      <c r="P39" s="325" t="s">
        <v>383</v>
      </c>
      <c r="Q39" s="325" t="s">
        <v>383</v>
      </c>
      <c r="R39" s="325" t="s">
        <v>383</v>
      </c>
      <c r="S39" s="325" t="s">
        <v>383</v>
      </c>
      <c r="T39" s="325" t="s">
        <v>383</v>
      </c>
      <c r="U39" s="325" t="s">
        <v>383</v>
      </c>
      <c r="V39" s="325" t="s">
        <v>383</v>
      </c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259"/>
      <c r="AK39" s="259"/>
      <c r="AL39" s="65"/>
      <c r="AM39" s="88">
        <f t="shared" si="8"/>
        <v>0.53333333333333333</v>
      </c>
      <c r="AN39" s="94">
        <f>COUNTA(I39:AL39)</f>
        <v>14</v>
      </c>
    </row>
    <row r="40" spans="2:40" ht="13.8" thickBot="1" x14ac:dyDescent="0.25">
      <c r="B40" s="52"/>
      <c r="C40" s="345"/>
      <c r="D40" s="363"/>
      <c r="E40" s="346"/>
      <c r="F40" s="42" t="s">
        <v>337</v>
      </c>
      <c r="G40" s="43"/>
      <c r="H40" s="43"/>
      <c r="I40" s="56">
        <f>1-(COUNTIF(I36:I39,"☓"))/4</f>
        <v>0</v>
      </c>
      <c r="J40" s="59">
        <f t="shared" ref="J40:AL40" si="10">1-(COUNTIF(J36:J39,"☓"))/4</f>
        <v>0</v>
      </c>
      <c r="K40" s="59">
        <f t="shared" si="10"/>
        <v>0</v>
      </c>
      <c r="L40" s="59">
        <f t="shared" si="10"/>
        <v>0</v>
      </c>
      <c r="M40" s="59">
        <f t="shared" si="10"/>
        <v>0</v>
      </c>
      <c r="N40" s="59">
        <f t="shared" si="10"/>
        <v>0</v>
      </c>
      <c r="O40" s="59">
        <f t="shared" si="10"/>
        <v>0</v>
      </c>
      <c r="P40" s="59">
        <f t="shared" si="10"/>
        <v>0</v>
      </c>
      <c r="Q40" s="59">
        <f t="shared" si="10"/>
        <v>0</v>
      </c>
      <c r="R40" s="59">
        <f t="shared" si="10"/>
        <v>0</v>
      </c>
      <c r="S40" s="59">
        <f t="shared" si="10"/>
        <v>0</v>
      </c>
      <c r="T40" s="59">
        <f t="shared" si="10"/>
        <v>0</v>
      </c>
      <c r="U40" s="59">
        <f t="shared" si="10"/>
        <v>0</v>
      </c>
      <c r="V40" s="59">
        <f t="shared" si="10"/>
        <v>0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97">
        <f>IF(AN40=0,"100%",AVERAGE(AM36:AM39))</f>
        <v>0.53333333333333333</v>
      </c>
      <c r="AN40" s="93">
        <f>SUM(AN36:AN39)</f>
        <v>56</v>
      </c>
    </row>
    <row r="41" spans="2:40" x14ac:dyDescent="0.2">
      <c r="B41" s="13">
        <v>33</v>
      </c>
      <c r="C41" s="345"/>
      <c r="D41" s="361" t="s">
        <v>95</v>
      </c>
      <c r="E41" s="344"/>
      <c r="F41" s="7" t="s">
        <v>96</v>
      </c>
      <c r="G41" s="8" t="s">
        <v>97</v>
      </c>
      <c r="H41" s="9" t="s">
        <v>90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55"/>
      <c r="AK41" s="65"/>
      <c r="AL41" s="55"/>
      <c r="AM41" s="88">
        <f>IF(COUNTA(I41:AL41)=0,1,1-COUNTIF(I41:AL41,"☓")/30)</f>
        <v>1</v>
      </c>
      <c r="AN41" s="87">
        <f t="shared" ref="AN41:AN51" si="11">COUNTA(I41:AL41)</f>
        <v>0</v>
      </c>
    </row>
    <row r="42" spans="2:40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9" t="s">
        <v>61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5"/>
      <c r="AM42" s="88">
        <f t="shared" si="8"/>
        <v>1</v>
      </c>
      <c r="AN42" s="89">
        <f t="shared" si="11"/>
        <v>0</v>
      </c>
    </row>
    <row r="43" spans="2:40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2" t="s">
        <v>61</v>
      </c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5"/>
      <c r="AM43" s="88">
        <f t="shared" si="8"/>
        <v>1</v>
      </c>
      <c r="AN43" s="89">
        <f t="shared" si="11"/>
        <v>0</v>
      </c>
    </row>
    <row r="44" spans="2:40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9" t="s">
        <v>107</v>
      </c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5"/>
      <c r="AM44" s="88">
        <f t="shared" si="8"/>
        <v>1</v>
      </c>
      <c r="AN44" s="89">
        <f t="shared" si="11"/>
        <v>0</v>
      </c>
    </row>
    <row r="45" spans="2:40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2" t="s">
        <v>107</v>
      </c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88">
        <f t="shared" si="8"/>
        <v>1</v>
      </c>
      <c r="AN45" s="89">
        <f t="shared" si="11"/>
        <v>0</v>
      </c>
    </row>
    <row r="46" spans="2:40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9" t="s">
        <v>107</v>
      </c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88">
        <f t="shared" si="8"/>
        <v>1</v>
      </c>
      <c r="AN46" s="89">
        <f t="shared" si="11"/>
        <v>0</v>
      </c>
    </row>
    <row r="47" spans="2:40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2" t="s">
        <v>107</v>
      </c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88">
        <f t="shared" si="8"/>
        <v>1</v>
      </c>
      <c r="AN47" s="89">
        <f t="shared" si="11"/>
        <v>0</v>
      </c>
    </row>
    <row r="48" spans="2:40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9" t="s">
        <v>107</v>
      </c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88">
        <f t="shared" si="8"/>
        <v>1</v>
      </c>
      <c r="AN48" s="89">
        <f t="shared" si="11"/>
        <v>0</v>
      </c>
    </row>
    <row r="49" spans="2:40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2" t="s">
        <v>107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  <c r="AL49" s="65"/>
      <c r="AM49" s="88">
        <f t="shared" si="8"/>
        <v>1</v>
      </c>
      <c r="AN49" s="89">
        <f t="shared" si="11"/>
        <v>0</v>
      </c>
    </row>
    <row r="50" spans="2:40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82"/>
      <c r="AE50" s="82"/>
      <c r="AF50" s="82"/>
      <c r="AG50" s="65"/>
      <c r="AH50" s="65"/>
      <c r="AI50" s="65"/>
      <c r="AJ50" s="65"/>
      <c r="AK50" s="65"/>
      <c r="AL50" s="65"/>
      <c r="AM50" s="88">
        <f t="shared" si="8"/>
        <v>1</v>
      </c>
      <c r="AN50" s="89">
        <f t="shared" si="11"/>
        <v>0</v>
      </c>
    </row>
    <row r="51" spans="2:40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6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55"/>
      <c r="Z51" s="55"/>
      <c r="AA51" s="55"/>
      <c r="AB51" s="55"/>
      <c r="AC51" s="55"/>
      <c r="AD51" s="82"/>
      <c r="AE51" s="82"/>
      <c r="AF51" s="82"/>
      <c r="AG51" s="55"/>
      <c r="AH51" s="55"/>
      <c r="AI51" s="55"/>
      <c r="AJ51" s="55"/>
      <c r="AK51" s="55"/>
      <c r="AL51" s="55"/>
      <c r="AM51" s="88">
        <f t="shared" si="8"/>
        <v>1</v>
      </c>
      <c r="AN51" s="92">
        <f t="shared" si="11"/>
        <v>0</v>
      </c>
    </row>
    <row r="52" spans="2:40" ht="13.8" thickBot="1" x14ac:dyDescent="0.25">
      <c r="B52" s="52"/>
      <c r="C52" s="345"/>
      <c r="D52" s="363"/>
      <c r="E52" s="370"/>
      <c r="F52" s="42" t="s">
        <v>337</v>
      </c>
      <c r="G52" s="43"/>
      <c r="H52" s="43"/>
      <c r="I52" s="56">
        <f>1-(COUNTIF(I41:I51,"☓"))/11</f>
        <v>1</v>
      </c>
      <c r="J52" s="59">
        <f t="shared" ref="J52:AL52" si="12">1-(COUNTIF(J41:J51,"☓"))/11</f>
        <v>1</v>
      </c>
      <c r="K52" s="59">
        <f t="shared" si="12"/>
        <v>1</v>
      </c>
      <c r="L52" s="59">
        <f t="shared" si="12"/>
        <v>1</v>
      </c>
      <c r="M52" s="59">
        <f t="shared" si="12"/>
        <v>1</v>
      </c>
      <c r="N52" s="59">
        <f t="shared" si="12"/>
        <v>1</v>
      </c>
      <c r="O52" s="59">
        <f t="shared" si="12"/>
        <v>1</v>
      </c>
      <c r="P52" s="59">
        <f t="shared" si="12"/>
        <v>1</v>
      </c>
      <c r="Q52" s="59">
        <f t="shared" si="12"/>
        <v>1</v>
      </c>
      <c r="R52" s="59">
        <f t="shared" si="12"/>
        <v>1</v>
      </c>
      <c r="S52" s="59">
        <f t="shared" si="12"/>
        <v>1</v>
      </c>
      <c r="T52" s="59">
        <f t="shared" si="12"/>
        <v>1</v>
      </c>
      <c r="U52" s="59">
        <f t="shared" si="12"/>
        <v>1</v>
      </c>
      <c r="V52" s="59">
        <f t="shared" si="12"/>
        <v>1</v>
      </c>
      <c r="W52" s="59">
        <f t="shared" si="12"/>
        <v>1</v>
      </c>
      <c r="X52" s="59">
        <f t="shared" si="12"/>
        <v>1</v>
      </c>
      <c r="Y52" s="59">
        <f t="shared" si="12"/>
        <v>1</v>
      </c>
      <c r="Z52" s="59">
        <f t="shared" si="12"/>
        <v>1</v>
      </c>
      <c r="AA52" s="59">
        <f t="shared" si="12"/>
        <v>1</v>
      </c>
      <c r="AB52" s="59">
        <f t="shared" si="12"/>
        <v>1</v>
      </c>
      <c r="AC52" s="59">
        <f t="shared" si="12"/>
        <v>1</v>
      </c>
      <c r="AD52" s="59">
        <f t="shared" si="12"/>
        <v>1</v>
      </c>
      <c r="AE52" s="59">
        <f t="shared" si="12"/>
        <v>1</v>
      </c>
      <c r="AF52" s="59">
        <f t="shared" si="12"/>
        <v>1</v>
      </c>
      <c r="AG52" s="59">
        <f t="shared" si="12"/>
        <v>1</v>
      </c>
      <c r="AH52" s="59">
        <f t="shared" si="12"/>
        <v>1</v>
      </c>
      <c r="AI52" s="59">
        <f t="shared" si="12"/>
        <v>1</v>
      </c>
      <c r="AJ52" s="59">
        <f t="shared" si="12"/>
        <v>1</v>
      </c>
      <c r="AK52" s="59">
        <f>1-(COUNTIF(AK41:AK51,"☓"))/11</f>
        <v>1</v>
      </c>
      <c r="AL52" s="59">
        <f t="shared" si="12"/>
        <v>1</v>
      </c>
      <c r="AM52" s="97" t="str">
        <f>IF(AN52=0,"100%",AVERAGE(I52:AL52))</f>
        <v>100%</v>
      </c>
      <c r="AN52" s="93">
        <f>SUM(AN41:AN51)</f>
        <v>0</v>
      </c>
    </row>
    <row r="53" spans="2:40" x14ac:dyDescent="0.2">
      <c r="B53" s="13">
        <v>44</v>
      </c>
      <c r="C53" s="345"/>
      <c r="D53" s="361" t="s">
        <v>124</v>
      </c>
      <c r="E53" s="344"/>
      <c r="F53" s="26" t="s">
        <v>125</v>
      </c>
      <c r="G53" s="8" t="s">
        <v>126</v>
      </c>
      <c r="H53" s="9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55"/>
      <c r="Y53" s="55"/>
      <c r="Z53" s="55"/>
      <c r="AA53" s="55"/>
      <c r="AB53" s="55"/>
      <c r="AC53" s="55"/>
      <c r="AD53" s="55"/>
      <c r="AE53" s="55"/>
      <c r="AF53" s="55"/>
      <c r="AG53" s="65"/>
      <c r="AH53" s="55"/>
      <c r="AI53" s="55"/>
      <c r="AJ53" s="55"/>
      <c r="AK53" s="55"/>
      <c r="AL53" s="55"/>
      <c r="AM53" s="88">
        <f t="shared" si="8"/>
        <v>1</v>
      </c>
      <c r="AN53" s="89">
        <f t="shared" ref="AN53:AN58" si="13">COUNTA(I53:AL53)</f>
        <v>0</v>
      </c>
    </row>
    <row r="54" spans="2:40" x14ac:dyDescent="0.2">
      <c r="B54" s="13">
        <v>45</v>
      </c>
      <c r="C54" s="345"/>
      <c r="D54" s="362"/>
      <c r="E54" s="345"/>
      <c r="F54" s="27" t="s">
        <v>127</v>
      </c>
      <c r="G54" s="11" t="s">
        <v>128</v>
      </c>
      <c r="H54" s="1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5"/>
      <c r="AM54" s="88">
        <f t="shared" si="8"/>
        <v>1</v>
      </c>
      <c r="AN54" s="89">
        <f t="shared" si="13"/>
        <v>0</v>
      </c>
    </row>
    <row r="55" spans="2:40" x14ac:dyDescent="0.2">
      <c r="B55" s="13">
        <v>46</v>
      </c>
      <c r="C55" s="345"/>
      <c r="D55" s="362"/>
      <c r="E55" s="345"/>
      <c r="F55" s="27" t="s">
        <v>130</v>
      </c>
      <c r="G55" s="11" t="s">
        <v>131</v>
      </c>
      <c r="H55" s="324" t="s">
        <v>384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5"/>
      <c r="AM55" s="88">
        <f t="shared" si="8"/>
        <v>1</v>
      </c>
      <c r="AN55" s="89">
        <f t="shared" si="13"/>
        <v>0</v>
      </c>
    </row>
    <row r="56" spans="2:40" x14ac:dyDescent="0.2">
      <c r="B56" s="13">
        <v>47</v>
      </c>
      <c r="C56" s="345"/>
      <c r="D56" s="362"/>
      <c r="E56" s="345"/>
      <c r="F56" s="27" t="s">
        <v>132</v>
      </c>
      <c r="G56" s="11" t="s">
        <v>133</v>
      </c>
      <c r="H56" s="1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55"/>
      <c r="Y56" s="55"/>
      <c r="Z56" s="55"/>
      <c r="AA56" s="65"/>
      <c r="AB56" s="65"/>
      <c r="AC56" s="65"/>
      <c r="AD56" s="65"/>
      <c r="AE56" s="55"/>
      <c r="AF56" s="55"/>
      <c r="AG56" s="65"/>
      <c r="AH56" s="55"/>
      <c r="AI56" s="55"/>
      <c r="AJ56" s="55"/>
      <c r="AK56" s="55"/>
      <c r="AL56" s="55"/>
      <c r="AM56" s="88">
        <f t="shared" si="8"/>
        <v>1</v>
      </c>
      <c r="AN56" s="89">
        <f t="shared" si="13"/>
        <v>0</v>
      </c>
    </row>
    <row r="57" spans="2:40" x14ac:dyDescent="0.2">
      <c r="B57" s="13">
        <v>48</v>
      </c>
      <c r="C57" s="345"/>
      <c r="D57" s="362"/>
      <c r="E57" s="345"/>
      <c r="F57" s="27" t="s">
        <v>134</v>
      </c>
      <c r="G57" s="11" t="s">
        <v>135</v>
      </c>
      <c r="H57" s="1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55"/>
      <c r="Y57" s="55"/>
      <c r="Z57" s="55"/>
      <c r="AA57" s="65"/>
      <c r="AB57" s="65"/>
      <c r="AC57" s="65"/>
      <c r="AD57" s="65"/>
      <c r="AE57" s="55"/>
      <c r="AF57" s="55"/>
      <c r="AG57" s="65"/>
      <c r="AH57" s="55"/>
      <c r="AI57" s="55"/>
      <c r="AJ57" s="55"/>
      <c r="AK57" s="55"/>
      <c r="AL57" s="55"/>
      <c r="AM57" s="88">
        <f t="shared" si="8"/>
        <v>1</v>
      </c>
      <c r="AN57" s="89">
        <f t="shared" si="13"/>
        <v>0</v>
      </c>
    </row>
    <row r="58" spans="2:40" ht="13.8" thickBot="1" x14ac:dyDescent="0.25">
      <c r="B58" s="13">
        <v>49</v>
      </c>
      <c r="C58" s="345"/>
      <c r="D58" s="362"/>
      <c r="E58" s="345"/>
      <c r="F58" s="28" t="s">
        <v>136</v>
      </c>
      <c r="G58" s="15" t="s">
        <v>137</v>
      </c>
      <c r="H58" s="16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55"/>
      <c r="Y58" s="55"/>
      <c r="Z58" s="55"/>
      <c r="AA58" s="55"/>
      <c r="AB58" s="55"/>
      <c r="AC58" s="55"/>
      <c r="AD58" s="55"/>
      <c r="AE58" s="55"/>
      <c r="AF58" s="55"/>
      <c r="AG58" s="65"/>
      <c r="AH58" s="55"/>
      <c r="AI58" s="55"/>
      <c r="AJ58" s="55"/>
      <c r="AK58" s="55"/>
      <c r="AL58" s="55"/>
      <c r="AM58" s="88">
        <f t="shared" si="8"/>
        <v>1</v>
      </c>
      <c r="AN58" s="89">
        <f t="shared" si="13"/>
        <v>0</v>
      </c>
    </row>
    <row r="59" spans="2:40" ht="13.8" thickBot="1" x14ac:dyDescent="0.25">
      <c r="B59" s="52"/>
      <c r="C59" s="345"/>
      <c r="D59" s="363"/>
      <c r="E59" s="346"/>
      <c r="F59" s="42" t="s">
        <v>337</v>
      </c>
      <c r="G59" s="43"/>
      <c r="H59" s="43"/>
      <c r="I59" s="56">
        <f>1-(COUNTIF(I53:I58,"☓"))/6</f>
        <v>1</v>
      </c>
      <c r="J59" s="59">
        <f t="shared" ref="J59:AL59" si="14">1-(COUNTIF(J53:J58,"☓"))/6</f>
        <v>1</v>
      </c>
      <c r="K59" s="59">
        <f t="shared" si="14"/>
        <v>1</v>
      </c>
      <c r="L59" s="59">
        <f t="shared" si="14"/>
        <v>1</v>
      </c>
      <c r="M59" s="59">
        <f t="shared" si="14"/>
        <v>1</v>
      </c>
      <c r="N59" s="59">
        <f t="shared" si="14"/>
        <v>1</v>
      </c>
      <c r="O59" s="59">
        <f t="shared" si="14"/>
        <v>1</v>
      </c>
      <c r="P59" s="59">
        <f t="shared" si="14"/>
        <v>1</v>
      </c>
      <c r="Q59" s="59">
        <f t="shared" si="14"/>
        <v>1</v>
      </c>
      <c r="R59" s="59">
        <f t="shared" si="14"/>
        <v>1</v>
      </c>
      <c r="S59" s="59">
        <f t="shared" si="14"/>
        <v>1</v>
      </c>
      <c r="T59" s="59">
        <f t="shared" si="14"/>
        <v>1</v>
      </c>
      <c r="U59" s="59">
        <f t="shared" si="14"/>
        <v>1</v>
      </c>
      <c r="V59" s="59">
        <f t="shared" si="14"/>
        <v>1</v>
      </c>
      <c r="W59" s="59">
        <f t="shared" si="14"/>
        <v>1</v>
      </c>
      <c r="X59" s="59">
        <f t="shared" si="14"/>
        <v>1</v>
      </c>
      <c r="Y59" s="59">
        <f t="shared" si="14"/>
        <v>1</v>
      </c>
      <c r="Z59" s="59">
        <f t="shared" si="14"/>
        <v>1</v>
      </c>
      <c r="AA59" s="59">
        <f t="shared" si="14"/>
        <v>1</v>
      </c>
      <c r="AB59" s="59">
        <f t="shared" si="14"/>
        <v>1</v>
      </c>
      <c r="AC59" s="59">
        <f t="shared" si="14"/>
        <v>1</v>
      </c>
      <c r="AD59" s="59">
        <f t="shared" si="14"/>
        <v>1</v>
      </c>
      <c r="AE59" s="59">
        <f t="shared" si="14"/>
        <v>1</v>
      </c>
      <c r="AF59" s="59">
        <f t="shared" si="14"/>
        <v>1</v>
      </c>
      <c r="AG59" s="59">
        <f t="shared" si="14"/>
        <v>1</v>
      </c>
      <c r="AH59" s="59">
        <f t="shared" si="14"/>
        <v>1</v>
      </c>
      <c r="AI59" s="59">
        <f t="shared" si="14"/>
        <v>1</v>
      </c>
      <c r="AJ59" s="59">
        <f t="shared" si="14"/>
        <v>1</v>
      </c>
      <c r="AK59" s="59">
        <f t="shared" si="14"/>
        <v>1</v>
      </c>
      <c r="AL59" s="59">
        <f t="shared" si="14"/>
        <v>1</v>
      </c>
      <c r="AM59" s="97" t="str">
        <f>IF(AN59=0,"100%",AVERAGE(AM53:AM58))</f>
        <v>100%</v>
      </c>
      <c r="AN59" s="93">
        <f>SUM(AN53:AN58)</f>
        <v>0</v>
      </c>
    </row>
    <row r="60" spans="2:40" x14ac:dyDescent="0.2">
      <c r="B60" s="13">
        <v>50</v>
      </c>
      <c r="C60" s="345"/>
      <c r="D60" s="362" t="s">
        <v>139</v>
      </c>
      <c r="E60" s="345"/>
      <c r="F60" s="29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82"/>
      <c r="Y60" s="82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5"/>
      <c r="AM60" s="88">
        <f t="shared" si="8"/>
        <v>1</v>
      </c>
      <c r="AN60" s="89">
        <f>COUNTA(I60:AL60)</f>
        <v>0</v>
      </c>
    </row>
    <row r="61" spans="2:40" ht="13.8" thickBot="1" x14ac:dyDescent="0.25">
      <c r="B61" s="13">
        <v>51</v>
      </c>
      <c r="C61" s="345"/>
      <c r="D61" s="362"/>
      <c r="E61" s="345"/>
      <c r="F61" s="28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65"/>
      <c r="AA61" s="65"/>
      <c r="AB61" s="65"/>
      <c r="AC61" s="65"/>
      <c r="AD61" s="65"/>
      <c r="AE61" s="65"/>
      <c r="AF61" s="65"/>
      <c r="AG61" s="55"/>
      <c r="AH61" s="55"/>
      <c r="AI61" s="55"/>
      <c r="AJ61" s="55"/>
      <c r="AK61" s="55"/>
      <c r="AL61" s="55"/>
      <c r="AM61" s="88">
        <f t="shared" si="8"/>
        <v>1</v>
      </c>
      <c r="AN61" s="89">
        <f>COUNTA(I61:AL61)</f>
        <v>0</v>
      </c>
    </row>
    <row r="62" spans="2:40" ht="13.8" thickBot="1" x14ac:dyDescent="0.25">
      <c r="B62" s="52"/>
      <c r="C62" s="346"/>
      <c r="D62" s="363"/>
      <c r="E62" s="346"/>
      <c r="F62" s="42" t="s">
        <v>337</v>
      </c>
      <c r="G62" s="43"/>
      <c r="H62" s="43"/>
      <c r="I62" s="56">
        <f>1-(COUNTIF(I60:I61,"☓"))/2</f>
        <v>1</v>
      </c>
      <c r="J62" s="59">
        <f t="shared" ref="J62:AL62" si="15">1-(COUNTIF(J60:J61,"☓"))/2</f>
        <v>1</v>
      </c>
      <c r="K62" s="59">
        <f t="shared" si="15"/>
        <v>1</v>
      </c>
      <c r="L62" s="59">
        <f t="shared" si="15"/>
        <v>1</v>
      </c>
      <c r="M62" s="59">
        <f t="shared" si="15"/>
        <v>1</v>
      </c>
      <c r="N62" s="59">
        <f t="shared" si="15"/>
        <v>1</v>
      </c>
      <c r="O62" s="59">
        <f t="shared" si="15"/>
        <v>1</v>
      </c>
      <c r="P62" s="59">
        <f t="shared" si="15"/>
        <v>1</v>
      </c>
      <c r="Q62" s="59">
        <f t="shared" si="15"/>
        <v>1</v>
      </c>
      <c r="R62" s="59">
        <f t="shared" si="15"/>
        <v>1</v>
      </c>
      <c r="S62" s="59">
        <f t="shared" si="15"/>
        <v>1</v>
      </c>
      <c r="T62" s="59">
        <f t="shared" si="15"/>
        <v>1</v>
      </c>
      <c r="U62" s="59">
        <f t="shared" si="15"/>
        <v>1</v>
      </c>
      <c r="V62" s="59">
        <f t="shared" si="15"/>
        <v>1</v>
      </c>
      <c r="W62" s="59">
        <f t="shared" si="15"/>
        <v>1</v>
      </c>
      <c r="X62" s="59">
        <f t="shared" si="15"/>
        <v>1</v>
      </c>
      <c r="Y62" s="59">
        <f t="shared" si="15"/>
        <v>1</v>
      </c>
      <c r="Z62" s="59">
        <f t="shared" si="15"/>
        <v>1</v>
      </c>
      <c r="AA62" s="59">
        <f t="shared" si="15"/>
        <v>1</v>
      </c>
      <c r="AB62" s="59">
        <f t="shared" si="15"/>
        <v>1</v>
      </c>
      <c r="AC62" s="59">
        <f t="shared" si="15"/>
        <v>1</v>
      </c>
      <c r="AD62" s="59">
        <f t="shared" si="15"/>
        <v>1</v>
      </c>
      <c r="AE62" s="59">
        <f t="shared" si="15"/>
        <v>1</v>
      </c>
      <c r="AF62" s="59">
        <f t="shared" si="15"/>
        <v>1</v>
      </c>
      <c r="AG62" s="59">
        <f t="shared" si="15"/>
        <v>1</v>
      </c>
      <c r="AH62" s="59">
        <f t="shared" si="15"/>
        <v>1</v>
      </c>
      <c r="AI62" s="59">
        <f t="shared" si="15"/>
        <v>1</v>
      </c>
      <c r="AJ62" s="59">
        <f t="shared" si="15"/>
        <v>1</v>
      </c>
      <c r="AK62" s="59">
        <f t="shared" si="15"/>
        <v>1</v>
      </c>
      <c r="AL62" s="59">
        <f t="shared" si="15"/>
        <v>1</v>
      </c>
      <c r="AM62" s="97" t="str">
        <f>IF(AN62=0,"100%",AVERAGE(AM60:AM61))</f>
        <v>100%</v>
      </c>
      <c r="AN62" s="93">
        <f>SUM(AN60:AN61)</f>
        <v>0</v>
      </c>
    </row>
    <row r="63" spans="2:40" x14ac:dyDescent="0.2">
      <c r="B63" s="13">
        <v>52</v>
      </c>
      <c r="C63" s="344" t="s">
        <v>145</v>
      </c>
      <c r="D63" s="361" t="s">
        <v>146</v>
      </c>
      <c r="E63" s="344"/>
      <c r="F63" s="26" t="s">
        <v>147</v>
      </c>
      <c r="G63" s="8" t="s">
        <v>148</v>
      </c>
      <c r="H63" s="30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65"/>
      <c r="Z63" s="55"/>
      <c r="AA63" s="55"/>
      <c r="AB63" s="82"/>
      <c r="AC63" s="82"/>
      <c r="AD63" s="82"/>
      <c r="AE63" s="82"/>
      <c r="AF63" s="55"/>
      <c r="AG63" s="55"/>
      <c r="AH63" s="55"/>
      <c r="AI63" s="55"/>
      <c r="AJ63" s="55"/>
      <c r="AK63" s="55"/>
      <c r="AL63" s="55"/>
      <c r="AM63" s="88">
        <f t="shared" si="8"/>
        <v>1</v>
      </c>
      <c r="AN63" s="89">
        <f t="shared" ref="AN63:AN69" si="16">COUNTA(I63:AL63)</f>
        <v>0</v>
      </c>
    </row>
    <row r="64" spans="2:40" x14ac:dyDescent="0.2">
      <c r="B64" s="13">
        <v>53</v>
      </c>
      <c r="C64" s="345"/>
      <c r="D64" s="362"/>
      <c r="E64" s="345"/>
      <c r="F64" s="27" t="s">
        <v>150</v>
      </c>
      <c r="G64" s="11" t="s">
        <v>151</v>
      </c>
      <c r="H64" s="22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55"/>
      <c r="AI64" s="55"/>
      <c r="AJ64" s="55"/>
      <c r="AK64" s="55"/>
      <c r="AL64" s="55"/>
      <c r="AM64" s="88">
        <f t="shared" si="8"/>
        <v>1</v>
      </c>
      <c r="AN64" s="89">
        <f t="shared" si="16"/>
        <v>0</v>
      </c>
    </row>
    <row r="65" spans="2:40" x14ac:dyDescent="0.2">
      <c r="B65" s="13">
        <v>54</v>
      </c>
      <c r="C65" s="345"/>
      <c r="D65" s="362"/>
      <c r="E65" s="345"/>
      <c r="F65" s="27" t="s">
        <v>153</v>
      </c>
      <c r="G65" s="11" t="s">
        <v>154</v>
      </c>
      <c r="H65" s="22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55"/>
      <c r="AI65" s="55"/>
      <c r="AJ65" s="55"/>
      <c r="AK65" s="55"/>
      <c r="AL65" s="55"/>
      <c r="AM65" s="88">
        <f t="shared" si="8"/>
        <v>1</v>
      </c>
      <c r="AN65" s="89">
        <f t="shared" si="16"/>
        <v>0</v>
      </c>
    </row>
    <row r="66" spans="2:40" x14ac:dyDescent="0.2">
      <c r="B66" s="13">
        <v>55</v>
      </c>
      <c r="C66" s="345"/>
      <c r="D66" s="362"/>
      <c r="E66" s="345"/>
      <c r="F66" s="27" t="s">
        <v>155</v>
      </c>
      <c r="G66" s="11" t="s">
        <v>156</v>
      </c>
      <c r="H66" s="22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55"/>
      <c r="AI66" s="55"/>
      <c r="AJ66" s="55"/>
      <c r="AK66" s="55"/>
      <c r="AL66" s="55"/>
      <c r="AM66" s="88">
        <f t="shared" si="8"/>
        <v>1</v>
      </c>
      <c r="AN66" s="89">
        <f t="shared" si="16"/>
        <v>0</v>
      </c>
    </row>
    <row r="67" spans="2:40" x14ac:dyDescent="0.2">
      <c r="B67" s="13">
        <v>56</v>
      </c>
      <c r="C67" s="345"/>
      <c r="D67" s="362"/>
      <c r="E67" s="345"/>
      <c r="F67" s="27" t="s">
        <v>158</v>
      </c>
      <c r="G67" s="11" t="s">
        <v>159</v>
      </c>
      <c r="H67" s="22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55"/>
      <c r="AI67" s="55"/>
      <c r="AJ67" s="55"/>
      <c r="AK67" s="55"/>
      <c r="AL67" s="55"/>
      <c r="AM67" s="88">
        <f t="shared" si="8"/>
        <v>1</v>
      </c>
      <c r="AN67" s="89">
        <f t="shared" si="16"/>
        <v>0</v>
      </c>
    </row>
    <row r="68" spans="2:40" x14ac:dyDescent="0.2">
      <c r="B68" s="13">
        <v>57</v>
      </c>
      <c r="C68" s="345"/>
      <c r="D68" s="362"/>
      <c r="E68" s="345"/>
      <c r="F68" s="27" t="s">
        <v>161</v>
      </c>
      <c r="G68" s="11" t="s">
        <v>162</v>
      </c>
      <c r="H68" s="22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65"/>
      <c r="Z68" s="55"/>
      <c r="AA68" s="55"/>
      <c r="AB68" s="82"/>
      <c r="AC68" s="82"/>
      <c r="AD68" s="82"/>
      <c r="AE68" s="82"/>
      <c r="AF68" s="55"/>
      <c r="AG68" s="55"/>
      <c r="AH68" s="55"/>
      <c r="AI68" s="55"/>
      <c r="AJ68" s="55"/>
      <c r="AK68" s="55"/>
      <c r="AL68" s="55"/>
      <c r="AM68" s="88">
        <f t="shared" si="8"/>
        <v>1</v>
      </c>
      <c r="AN68" s="89">
        <f t="shared" si="16"/>
        <v>0</v>
      </c>
    </row>
    <row r="69" spans="2:40" ht="13.8" thickBot="1" x14ac:dyDescent="0.25">
      <c r="B69" s="13">
        <v>58</v>
      </c>
      <c r="C69" s="345"/>
      <c r="D69" s="362"/>
      <c r="E69" s="345"/>
      <c r="F69" s="28" t="s">
        <v>164</v>
      </c>
      <c r="G69" s="15" t="s">
        <v>165</v>
      </c>
      <c r="H69" s="16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6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55"/>
      <c r="AM69" s="88">
        <f t="shared" si="8"/>
        <v>1</v>
      </c>
      <c r="AN69" s="89">
        <f t="shared" si="16"/>
        <v>0</v>
      </c>
    </row>
    <row r="70" spans="2:40" ht="13.8" thickBot="1" x14ac:dyDescent="0.25">
      <c r="B70" s="52"/>
      <c r="C70" s="345"/>
      <c r="D70" s="363"/>
      <c r="E70" s="346"/>
      <c r="F70" s="42" t="s">
        <v>337</v>
      </c>
      <c r="G70" s="43"/>
      <c r="H70" s="43"/>
      <c r="I70" s="56">
        <f>1-(COUNTIF(I63:I69,"☓"))/7</f>
        <v>1</v>
      </c>
      <c r="J70" s="59">
        <f t="shared" ref="J70:AL70" si="17">1-(COUNTIF(J63:J69,"☓"))/7</f>
        <v>1</v>
      </c>
      <c r="K70" s="59">
        <f t="shared" si="17"/>
        <v>1</v>
      </c>
      <c r="L70" s="59">
        <f t="shared" si="17"/>
        <v>1</v>
      </c>
      <c r="M70" s="59">
        <f t="shared" si="17"/>
        <v>1</v>
      </c>
      <c r="N70" s="59">
        <f t="shared" si="17"/>
        <v>1</v>
      </c>
      <c r="O70" s="59">
        <f t="shared" si="17"/>
        <v>1</v>
      </c>
      <c r="P70" s="59">
        <f t="shared" si="17"/>
        <v>1</v>
      </c>
      <c r="Q70" s="59">
        <f t="shared" si="17"/>
        <v>1</v>
      </c>
      <c r="R70" s="59">
        <f t="shared" si="17"/>
        <v>1</v>
      </c>
      <c r="S70" s="59">
        <f t="shared" si="17"/>
        <v>1</v>
      </c>
      <c r="T70" s="59">
        <f t="shared" si="17"/>
        <v>1</v>
      </c>
      <c r="U70" s="59">
        <f t="shared" si="17"/>
        <v>1</v>
      </c>
      <c r="V70" s="59">
        <f t="shared" si="17"/>
        <v>1</v>
      </c>
      <c r="W70" s="59">
        <f t="shared" si="17"/>
        <v>1</v>
      </c>
      <c r="X70" s="59">
        <f t="shared" si="17"/>
        <v>1</v>
      </c>
      <c r="Y70" s="59">
        <f t="shared" si="17"/>
        <v>1</v>
      </c>
      <c r="Z70" s="59">
        <f t="shared" si="17"/>
        <v>1</v>
      </c>
      <c r="AA70" s="59">
        <f t="shared" si="17"/>
        <v>1</v>
      </c>
      <c r="AB70" s="59">
        <f t="shared" si="17"/>
        <v>1</v>
      </c>
      <c r="AC70" s="59">
        <f t="shared" si="17"/>
        <v>1</v>
      </c>
      <c r="AD70" s="59">
        <f t="shared" si="17"/>
        <v>1</v>
      </c>
      <c r="AE70" s="59">
        <f t="shared" si="17"/>
        <v>1</v>
      </c>
      <c r="AF70" s="59">
        <f t="shared" si="17"/>
        <v>1</v>
      </c>
      <c r="AG70" s="59">
        <f t="shared" si="17"/>
        <v>1</v>
      </c>
      <c r="AH70" s="59">
        <f t="shared" si="17"/>
        <v>1</v>
      </c>
      <c r="AI70" s="59">
        <f t="shared" si="17"/>
        <v>1</v>
      </c>
      <c r="AJ70" s="59">
        <f t="shared" si="17"/>
        <v>1</v>
      </c>
      <c r="AK70" s="59">
        <f t="shared" si="17"/>
        <v>1</v>
      </c>
      <c r="AL70" s="59">
        <f t="shared" si="17"/>
        <v>1</v>
      </c>
      <c r="AM70" s="97" t="str">
        <f>IF(AN70=0,"100%",AVERAGE(AM63:AM69))</f>
        <v>100%</v>
      </c>
      <c r="AN70" s="93">
        <f>SUM(AN63:AN69)</f>
        <v>0</v>
      </c>
    </row>
    <row r="71" spans="2:40" x14ac:dyDescent="0.2">
      <c r="B71" s="13">
        <v>59</v>
      </c>
      <c r="C71" s="345"/>
      <c r="D71" s="361" t="s">
        <v>167</v>
      </c>
      <c r="E71" s="344"/>
      <c r="F71" s="26" t="s">
        <v>168</v>
      </c>
      <c r="G71" s="31" t="s">
        <v>169</v>
      </c>
      <c r="H71" s="30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55"/>
      <c r="Y71" s="55"/>
      <c r="Z71" s="55"/>
      <c r="AA71" s="65"/>
      <c r="AB71" s="65"/>
      <c r="AC71" s="65"/>
      <c r="AD71" s="65"/>
      <c r="AE71" s="65"/>
      <c r="AF71" s="65"/>
      <c r="AG71" s="65"/>
      <c r="AH71" s="82"/>
      <c r="AI71" s="82"/>
      <c r="AJ71" s="82"/>
      <c r="AK71" s="82"/>
      <c r="AL71" s="55"/>
      <c r="AM71" s="88">
        <f t="shared" si="8"/>
        <v>1</v>
      </c>
      <c r="AN71" s="89">
        <f>COUNTA(I71:AL71)</f>
        <v>0</v>
      </c>
    </row>
    <row r="72" spans="2:40" ht="13.8" thickBot="1" x14ac:dyDescent="0.25">
      <c r="B72" s="13">
        <v>60</v>
      </c>
      <c r="C72" s="345"/>
      <c r="D72" s="362"/>
      <c r="E72" s="345"/>
      <c r="F72" s="28" t="s">
        <v>171</v>
      </c>
      <c r="G72" s="25" t="s">
        <v>172</v>
      </c>
      <c r="H72" s="16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55"/>
      <c r="Y72" s="55"/>
      <c r="Z72" s="55"/>
      <c r="AA72" s="65"/>
      <c r="AB72" s="65"/>
      <c r="AC72" s="65"/>
      <c r="AD72" s="65"/>
      <c r="AE72" s="65"/>
      <c r="AF72" s="65"/>
      <c r="AG72" s="65"/>
      <c r="AH72" s="82"/>
      <c r="AI72" s="82"/>
      <c r="AJ72" s="82"/>
      <c r="AK72" s="82"/>
      <c r="AL72" s="55"/>
      <c r="AM72" s="88">
        <f t="shared" si="8"/>
        <v>1</v>
      </c>
      <c r="AN72" s="89">
        <f>COUNTA(I72:AL72)</f>
        <v>0</v>
      </c>
    </row>
    <row r="73" spans="2:40" ht="13.8" thickBot="1" x14ac:dyDescent="0.25">
      <c r="B73" s="52"/>
      <c r="C73" s="345"/>
      <c r="D73" s="363"/>
      <c r="E73" s="346"/>
      <c r="F73" s="42" t="s">
        <v>337</v>
      </c>
      <c r="G73" s="43"/>
      <c r="H73" s="43"/>
      <c r="I73" s="56">
        <f>1-(COUNTIF(I71:I72,"☓"))/2</f>
        <v>1</v>
      </c>
      <c r="J73" s="59">
        <f t="shared" ref="J73:AL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97" t="str">
        <f>IF(AN73=0,"100%",AVERAGE(AM71:AM72))</f>
        <v>100%</v>
      </c>
      <c r="AN73" s="93">
        <f>SUM(AN71:AN72)</f>
        <v>0</v>
      </c>
    </row>
    <row r="74" spans="2:40" x14ac:dyDescent="0.2">
      <c r="B74" s="13">
        <v>61</v>
      </c>
      <c r="C74" s="345"/>
      <c r="D74" s="361" t="s">
        <v>174</v>
      </c>
      <c r="E74" s="344"/>
      <c r="F74" s="26" t="s">
        <v>175</v>
      </c>
      <c r="G74" s="31" t="s">
        <v>176</v>
      </c>
      <c r="H74" s="30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82"/>
      <c r="AE74" s="82"/>
      <c r="AF74" s="82"/>
      <c r="AG74" s="82"/>
      <c r="AH74" s="82"/>
      <c r="AI74" s="65"/>
      <c r="AJ74" s="65"/>
      <c r="AK74" s="55"/>
      <c r="AL74" s="55"/>
      <c r="AM74" s="88">
        <f t="shared" si="8"/>
        <v>1</v>
      </c>
      <c r="AN74" s="89">
        <f>COUNTA(I74:AL74)</f>
        <v>0</v>
      </c>
    </row>
    <row r="75" spans="2:40" ht="13.8" thickBot="1" x14ac:dyDescent="0.25">
      <c r="B75" s="13">
        <v>62</v>
      </c>
      <c r="C75" s="345"/>
      <c r="D75" s="362"/>
      <c r="E75" s="345"/>
      <c r="F75" s="28" t="s">
        <v>178</v>
      </c>
      <c r="G75" s="25" t="s">
        <v>179</v>
      </c>
      <c r="H75" s="16" t="s">
        <v>90</v>
      </c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55"/>
      <c r="Z75" s="55"/>
      <c r="AA75" s="55"/>
      <c r="AB75" s="55"/>
      <c r="AC75" s="55"/>
      <c r="AD75" s="82"/>
      <c r="AE75" s="82"/>
      <c r="AF75" s="82"/>
      <c r="AG75" s="82"/>
      <c r="AH75" s="82"/>
      <c r="AI75" s="55"/>
      <c r="AJ75" s="55"/>
      <c r="AK75" s="55"/>
      <c r="AL75" s="55"/>
      <c r="AM75" s="88">
        <f t="shared" si="8"/>
        <v>1</v>
      </c>
      <c r="AN75" s="89">
        <f>COUNTA(I75:AL75)</f>
        <v>0</v>
      </c>
    </row>
    <row r="76" spans="2:40" ht="13.8" thickBot="1" x14ac:dyDescent="0.25">
      <c r="B76" s="52"/>
      <c r="C76" s="345"/>
      <c r="D76" s="363"/>
      <c r="E76" s="346"/>
      <c r="F76" s="42" t="s">
        <v>337</v>
      </c>
      <c r="G76" s="43"/>
      <c r="H76" s="43"/>
      <c r="I76" s="56">
        <f>1-(COUNTIF(I74:I75,"☓"))/2</f>
        <v>1</v>
      </c>
      <c r="J76" s="59">
        <f t="shared" ref="J76:AL76" si="19">1-(COUNTIF(J74:J75,"☓"))/2</f>
        <v>1</v>
      </c>
      <c r="K76" s="59">
        <f t="shared" si="19"/>
        <v>1</v>
      </c>
      <c r="L76" s="59">
        <f t="shared" si="19"/>
        <v>1</v>
      </c>
      <c r="M76" s="59">
        <f t="shared" si="19"/>
        <v>1</v>
      </c>
      <c r="N76" s="59">
        <f t="shared" si="19"/>
        <v>1</v>
      </c>
      <c r="O76" s="59">
        <f t="shared" si="19"/>
        <v>1</v>
      </c>
      <c r="P76" s="59">
        <f t="shared" si="19"/>
        <v>1</v>
      </c>
      <c r="Q76" s="59">
        <f t="shared" si="19"/>
        <v>1</v>
      </c>
      <c r="R76" s="59">
        <f t="shared" si="19"/>
        <v>1</v>
      </c>
      <c r="S76" s="59">
        <f t="shared" si="19"/>
        <v>1</v>
      </c>
      <c r="T76" s="59">
        <f t="shared" si="19"/>
        <v>1</v>
      </c>
      <c r="U76" s="59">
        <f t="shared" si="19"/>
        <v>1</v>
      </c>
      <c r="V76" s="59">
        <f t="shared" si="19"/>
        <v>1</v>
      </c>
      <c r="W76" s="59">
        <f t="shared" si="19"/>
        <v>1</v>
      </c>
      <c r="X76" s="59">
        <f t="shared" si="19"/>
        <v>1</v>
      </c>
      <c r="Y76" s="59">
        <f t="shared" si="19"/>
        <v>1</v>
      </c>
      <c r="Z76" s="59">
        <f t="shared" si="19"/>
        <v>1</v>
      </c>
      <c r="AA76" s="59">
        <f t="shared" si="19"/>
        <v>1</v>
      </c>
      <c r="AB76" s="59">
        <f t="shared" si="19"/>
        <v>1</v>
      </c>
      <c r="AC76" s="59">
        <f t="shared" si="19"/>
        <v>1</v>
      </c>
      <c r="AD76" s="59">
        <f t="shared" si="19"/>
        <v>1</v>
      </c>
      <c r="AE76" s="59">
        <f t="shared" si="19"/>
        <v>1</v>
      </c>
      <c r="AF76" s="59">
        <f t="shared" si="19"/>
        <v>1</v>
      </c>
      <c r="AG76" s="59">
        <f t="shared" si="19"/>
        <v>1</v>
      </c>
      <c r="AH76" s="59">
        <f t="shared" si="19"/>
        <v>1</v>
      </c>
      <c r="AI76" s="59">
        <f t="shared" si="19"/>
        <v>1</v>
      </c>
      <c r="AJ76" s="59">
        <f t="shared" si="19"/>
        <v>1</v>
      </c>
      <c r="AK76" s="59">
        <f t="shared" si="19"/>
        <v>1</v>
      </c>
      <c r="AL76" s="59">
        <f t="shared" si="19"/>
        <v>1</v>
      </c>
      <c r="AM76" s="97" t="str">
        <f>IF(AN76=0,"100%",AVERAGE(I76:AL76))</f>
        <v>100%</v>
      </c>
      <c r="AN76" s="93">
        <f>SUM(AN74:AN75)</f>
        <v>0</v>
      </c>
    </row>
    <row r="77" spans="2:40" x14ac:dyDescent="0.2">
      <c r="B77" s="13">
        <v>63</v>
      </c>
      <c r="C77" s="345"/>
      <c r="D77" s="361" t="s">
        <v>181</v>
      </c>
      <c r="E77" s="344"/>
      <c r="F77" s="26" t="s">
        <v>182</v>
      </c>
      <c r="G77" s="8" t="s">
        <v>183</v>
      </c>
      <c r="H77" s="22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65"/>
      <c r="AE77" s="65"/>
      <c r="AF77" s="55"/>
      <c r="AG77" s="55"/>
      <c r="AH77" s="55"/>
      <c r="AI77" s="55"/>
      <c r="AJ77" s="55"/>
      <c r="AK77" s="55"/>
      <c r="AL77" s="55"/>
      <c r="AM77" s="88">
        <f t="shared" si="8"/>
        <v>1</v>
      </c>
      <c r="AN77" s="89">
        <f t="shared" ref="AN77:AN92" si="20">COUNTA(I77:AL77)</f>
        <v>0</v>
      </c>
    </row>
    <row r="78" spans="2:40" x14ac:dyDescent="0.2">
      <c r="B78" s="13">
        <v>64</v>
      </c>
      <c r="C78" s="345"/>
      <c r="D78" s="362"/>
      <c r="E78" s="345"/>
      <c r="F78" s="27" t="s">
        <v>185</v>
      </c>
      <c r="G78" s="11" t="s">
        <v>186</v>
      </c>
      <c r="H78" s="22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65"/>
      <c r="AE78" s="65"/>
      <c r="AF78" s="55"/>
      <c r="AG78" s="55"/>
      <c r="AH78" s="55"/>
      <c r="AI78" s="55"/>
      <c r="AJ78" s="55"/>
      <c r="AK78" s="55"/>
      <c r="AL78" s="55"/>
      <c r="AM78" s="88">
        <f t="shared" si="8"/>
        <v>1</v>
      </c>
      <c r="AN78" s="89">
        <f t="shared" si="20"/>
        <v>0</v>
      </c>
    </row>
    <row r="79" spans="2:40" x14ac:dyDescent="0.2">
      <c r="B79" s="13">
        <v>65</v>
      </c>
      <c r="C79" s="345"/>
      <c r="D79" s="362"/>
      <c r="E79" s="345"/>
      <c r="F79" s="27" t="s">
        <v>189</v>
      </c>
      <c r="G79" s="11" t="s">
        <v>190</v>
      </c>
      <c r="H79" s="22" t="s">
        <v>10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65"/>
      <c r="AE79" s="65"/>
      <c r="AF79" s="55"/>
      <c r="AG79" s="55"/>
      <c r="AH79" s="55"/>
      <c r="AI79" s="55"/>
      <c r="AJ79" s="55"/>
      <c r="AK79" s="55"/>
      <c r="AL79" s="55"/>
      <c r="AM79" s="88">
        <f t="shared" si="8"/>
        <v>1</v>
      </c>
      <c r="AN79" s="89">
        <f t="shared" si="20"/>
        <v>0</v>
      </c>
    </row>
    <row r="80" spans="2:40" x14ac:dyDescent="0.2">
      <c r="B80" s="13">
        <v>66</v>
      </c>
      <c r="C80" s="345"/>
      <c r="D80" s="362"/>
      <c r="E80" s="345"/>
      <c r="F80" s="27" t="s">
        <v>192</v>
      </c>
      <c r="G80" s="11" t="s">
        <v>193</v>
      </c>
      <c r="H80" s="22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65"/>
      <c r="AE80" s="65"/>
      <c r="AF80" s="55"/>
      <c r="AG80" s="55"/>
      <c r="AH80" s="55"/>
      <c r="AI80" s="55"/>
      <c r="AJ80" s="55"/>
      <c r="AK80" s="55"/>
      <c r="AL80" s="55"/>
      <c r="AM80" s="88">
        <f t="shared" si="8"/>
        <v>1</v>
      </c>
      <c r="AN80" s="89">
        <f t="shared" si="20"/>
        <v>0</v>
      </c>
    </row>
    <row r="81" spans="2:40" x14ac:dyDescent="0.2">
      <c r="B81" s="13">
        <v>67</v>
      </c>
      <c r="C81" s="345"/>
      <c r="D81" s="362"/>
      <c r="E81" s="345"/>
      <c r="F81" s="27" t="s">
        <v>195</v>
      </c>
      <c r="G81" s="11" t="s">
        <v>196</v>
      </c>
      <c r="H81" s="22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65"/>
      <c r="AE81" s="65"/>
      <c r="AF81" s="55"/>
      <c r="AG81" s="55"/>
      <c r="AH81" s="55"/>
      <c r="AI81" s="55"/>
      <c r="AJ81" s="55"/>
      <c r="AK81" s="55"/>
      <c r="AL81" s="55"/>
      <c r="AM81" s="88">
        <f t="shared" si="8"/>
        <v>1</v>
      </c>
      <c r="AN81" s="89">
        <f t="shared" si="20"/>
        <v>0</v>
      </c>
    </row>
    <row r="82" spans="2:40" x14ac:dyDescent="0.2">
      <c r="B82" s="13">
        <v>68</v>
      </c>
      <c r="C82" s="345"/>
      <c r="D82" s="362"/>
      <c r="E82" s="345"/>
      <c r="F82" s="27" t="s">
        <v>198</v>
      </c>
      <c r="G82" s="11" t="s">
        <v>199</v>
      </c>
      <c r="H82" s="22" t="s">
        <v>10</v>
      </c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65"/>
      <c r="AE82" s="65"/>
      <c r="AF82" s="55"/>
      <c r="AG82" s="55"/>
      <c r="AH82" s="55"/>
      <c r="AI82" s="55"/>
      <c r="AJ82" s="55"/>
      <c r="AK82" s="55"/>
      <c r="AL82" s="55"/>
      <c r="AM82" s="88">
        <f t="shared" si="8"/>
        <v>1</v>
      </c>
      <c r="AN82" s="89">
        <f t="shared" si="20"/>
        <v>0</v>
      </c>
    </row>
    <row r="83" spans="2:40" x14ac:dyDescent="0.2">
      <c r="B83" s="13">
        <v>69</v>
      </c>
      <c r="C83" s="345"/>
      <c r="D83" s="362"/>
      <c r="E83" s="345"/>
      <c r="F83" s="27" t="s">
        <v>200</v>
      </c>
      <c r="G83" s="11" t="s">
        <v>199</v>
      </c>
      <c r="H83" s="22" t="s">
        <v>10</v>
      </c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65"/>
      <c r="AE83" s="65"/>
      <c r="AF83" s="55"/>
      <c r="AG83" s="55"/>
      <c r="AH83" s="55"/>
      <c r="AI83" s="55"/>
      <c r="AJ83" s="55"/>
      <c r="AK83" s="55"/>
      <c r="AL83" s="55"/>
      <c r="AM83" s="88">
        <f t="shared" si="8"/>
        <v>1</v>
      </c>
      <c r="AN83" s="89">
        <f t="shared" si="20"/>
        <v>0</v>
      </c>
    </row>
    <row r="84" spans="2:40" x14ac:dyDescent="0.2">
      <c r="B84" s="13">
        <v>70</v>
      </c>
      <c r="C84" s="345"/>
      <c r="D84" s="362"/>
      <c r="E84" s="345"/>
      <c r="F84" s="27" t="s">
        <v>201</v>
      </c>
      <c r="G84" s="11" t="s">
        <v>202</v>
      </c>
      <c r="H84" s="22" t="s">
        <v>10</v>
      </c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65"/>
      <c r="AE84" s="65"/>
      <c r="AF84" s="55"/>
      <c r="AG84" s="55"/>
      <c r="AH84" s="55"/>
      <c r="AI84" s="55"/>
      <c r="AJ84" s="55"/>
      <c r="AK84" s="55"/>
      <c r="AL84" s="55"/>
      <c r="AM84" s="88">
        <f t="shared" si="8"/>
        <v>1</v>
      </c>
      <c r="AN84" s="89">
        <f t="shared" si="20"/>
        <v>0</v>
      </c>
    </row>
    <row r="85" spans="2:40" x14ac:dyDescent="0.2">
      <c r="B85" s="13">
        <v>71</v>
      </c>
      <c r="C85" s="345"/>
      <c r="D85" s="362"/>
      <c r="E85" s="345"/>
      <c r="F85" s="27" t="s">
        <v>203</v>
      </c>
      <c r="G85" s="11" t="s">
        <v>204</v>
      </c>
      <c r="H85" s="22" t="s">
        <v>30</v>
      </c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55"/>
      <c r="AG85" s="55"/>
      <c r="AH85" s="55"/>
      <c r="AI85" s="55"/>
      <c r="AJ85" s="55"/>
      <c r="AK85" s="55"/>
      <c r="AL85" s="55"/>
      <c r="AM85" s="88">
        <f t="shared" si="8"/>
        <v>1</v>
      </c>
      <c r="AN85" s="89">
        <f t="shared" si="20"/>
        <v>0</v>
      </c>
    </row>
    <row r="86" spans="2:40" x14ac:dyDescent="0.2">
      <c r="B86" s="13">
        <v>72</v>
      </c>
      <c r="C86" s="345"/>
      <c r="D86" s="362"/>
      <c r="E86" s="345"/>
      <c r="F86" s="27" t="s">
        <v>206</v>
      </c>
      <c r="G86" s="11" t="s">
        <v>207</v>
      </c>
      <c r="H86" s="22" t="s">
        <v>30</v>
      </c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65"/>
      <c r="AE86" s="65"/>
      <c r="AF86" s="55"/>
      <c r="AG86" s="55"/>
      <c r="AH86" s="55"/>
      <c r="AI86" s="55"/>
      <c r="AJ86" s="55"/>
      <c r="AK86" s="55"/>
      <c r="AL86" s="55"/>
      <c r="AM86" s="88">
        <f t="shared" si="8"/>
        <v>1</v>
      </c>
      <c r="AN86" s="89">
        <f t="shared" si="20"/>
        <v>0</v>
      </c>
    </row>
    <row r="87" spans="2:40" x14ac:dyDescent="0.2">
      <c r="B87" s="13">
        <v>73</v>
      </c>
      <c r="C87" s="345"/>
      <c r="D87" s="362"/>
      <c r="E87" s="345"/>
      <c r="F87" s="27" t="s">
        <v>209</v>
      </c>
      <c r="G87" s="11" t="s">
        <v>210</v>
      </c>
      <c r="H87" s="22" t="s">
        <v>30</v>
      </c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  <c r="AC87" s="65"/>
      <c r="AD87" s="65"/>
      <c r="AE87" s="65"/>
      <c r="AF87" s="55"/>
      <c r="AG87" s="55"/>
      <c r="AH87" s="55"/>
      <c r="AI87" s="55"/>
      <c r="AJ87" s="55"/>
      <c r="AK87" s="55"/>
      <c r="AL87" s="55"/>
      <c r="AM87" s="88">
        <f t="shared" si="8"/>
        <v>1</v>
      </c>
      <c r="AN87" s="89">
        <f t="shared" si="20"/>
        <v>0</v>
      </c>
    </row>
    <row r="88" spans="2:40" x14ac:dyDescent="0.2">
      <c r="B88" s="13">
        <v>74</v>
      </c>
      <c r="C88" s="345"/>
      <c r="D88" s="362"/>
      <c r="E88" s="345"/>
      <c r="F88" s="27" t="s">
        <v>212</v>
      </c>
      <c r="G88" s="11" t="s">
        <v>213</v>
      </c>
      <c r="H88" s="22" t="s">
        <v>30</v>
      </c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65"/>
      <c r="AE88" s="65"/>
      <c r="AF88" s="55"/>
      <c r="AG88" s="55"/>
      <c r="AH88" s="55"/>
      <c r="AI88" s="55"/>
      <c r="AJ88" s="55"/>
      <c r="AK88" s="55"/>
      <c r="AL88" s="55"/>
      <c r="AM88" s="88">
        <f t="shared" si="8"/>
        <v>1</v>
      </c>
      <c r="AN88" s="89">
        <f t="shared" si="20"/>
        <v>0</v>
      </c>
    </row>
    <row r="89" spans="2:40" x14ac:dyDescent="0.2">
      <c r="B89" s="13">
        <v>75</v>
      </c>
      <c r="C89" s="345"/>
      <c r="D89" s="362"/>
      <c r="E89" s="345"/>
      <c r="F89" s="27" t="s">
        <v>215</v>
      </c>
      <c r="G89" s="11" t="s">
        <v>202</v>
      </c>
      <c r="H89" s="22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65"/>
      <c r="AE89" s="65"/>
      <c r="AF89" s="55"/>
      <c r="AG89" s="55"/>
      <c r="AH89" s="55"/>
      <c r="AI89" s="55"/>
      <c r="AJ89" s="55"/>
      <c r="AK89" s="55"/>
      <c r="AL89" s="55"/>
      <c r="AM89" s="88">
        <f t="shared" si="8"/>
        <v>1</v>
      </c>
      <c r="AN89" s="89">
        <f t="shared" si="20"/>
        <v>0</v>
      </c>
    </row>
    <row r="90" spans="2:40" x14ac:dyDescent="0.2">
      <c r="B90" s="13">
        <v>76</v>
      </c>
      <c r="C90" s="345"/>
      <c r="D90" s="362"/>
      <c r="E90" s="345"/>
      <c r="F90" s="27" t="s">
        <v>216</v>
      </c>
      <c r="G90" s="11" t="s">
        <v>186</v>
      </c>
      <c r="H90" s="22" t="s">
        <v>61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65"/>
      <c r="AE90" s="65"/>
      <c r="AF90" s="55"/>
      <c r="AG90" s="55"/>
      <c r="AH90" s="55"/>
      <c r="AI90" s="55"/>
      <c r="AJ90" s="55"/>
      <c r="AK90" s="55"/>
      <c r="AL90" s="55"/>
      <c r="AM90" s="88">
        <f t="shared" ref="AM90:AM92" si="21">IF(COUNTA(I90:AL90)=0,1,1-COUNTIF(I90:AL90,"☓")/30)</f>
        <v>1</v>
      </c>
      <c r="AN90" s="89">
        <f t="shared" si="20"/>
        <v>0</v>
      </c>
    </row>
    <row r="91" spans="2:40" x14ac:dyDescent="0.2">
      <c r="B91" s="13">
        <v>77</v>
      </c>
      <c r="C91" s="345"/>
      <c r="D91" s="362"/>
      <c r="E91" s="345"/>
      <c r="F91" s="27" t="s">
        <v>219</v>
      </c>
      <c r="G91" s="11" t="s">
        <v>186</v>
      </c>
      <c r="H91" s="22" t="s">
        <v>61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65"/>
      <c r="Y91" s="65"/>
      <c r="Z91" s="65"/>
      <c r="AA91" s="65"/>
      <c r="AB91" s="65"/>
      <c r="AC91" s="65"/>
      <c r="AD91" s="65"/>
      <c r="AE91" s="65"/>
      <c r="AF91" s="55"/>
      <c r="AG91" s="55"/>
      <c r="AH91" s="55"/>
      <c r="AI91" s="55"/>
      <c r="AJ91" s="55"/>
      <c r="AK91" s="55"/>
      <c r="AL91" s="55"/>
      <c r="AM91" s="88">
        <f t="shared" si="21"/>
        <v>1</v>
      </c>
      <c r="AN91" s="89">
        <f t="shared" si="20"/>
        <v>0</v>
      </c>
    </row>
    <row r="92" spans="2:40" ht="13.8" thickBot="1" x14ac:dyDescent="0.25">
      <c r="B92" s="13">
        <v>78</v>
      </c>
      <c r="C92" s="345"/>
      <c r="D92" s="362"/>
      <c r="E92" s="345"/>
      <c r="F92" s="28" t="s">
        <v>220</v>
      </c>
      <c r="G92" s="15" t="s">
        <v>186</v>
      </c>
      <c r="H92" s="16" t="s">
        <v>61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  <c r="AB92" s="65"/>
      <c r="AC92" s="65"/>
      <c r="AD92" s="65"/>
      <c r="AE92" s="65"/>
      <c r="AF92" s="55"/>
      <c r="AG92" s="55"/>
      <c r="AH92" s="55"/>
      <c r="AI92" s="55"/>
      <c r="AJ92" s="55"/>
      <c r="AK92" s="55"/>
      <c r="AL92" s="55"/>
      <c r="AM92" s="88">
        <f t="shared" si="21"/>
        <v>1</v>
      </c>
      <c r="AN92" s="89">
        <f t="shared" si="20"/>
        <v>0</v>
      </c>
    </row>
    <row r="93" spans="2:40" ht="13.8" thickBot="1" x14ac:dyDescent="0.25">
      <c r="B93" s="52"/>
      <c r="C93" s="345"/>
      <c r="D93" s="363"/>
      <c r="E93" s="346"/>
      <c r="F93" s="42" t="s">
        <v>337</v>
      </c>
      <c r="G93" s="43"/>
      <c r="H93" s="43"/>
      <c r="I93" s="56">
        <f>1-(COUNTIF(I77:I92,"☓"))/16</f>
        <v>1</v>
      </c>
      <c r="J93" s="59">
        <f t="shared" ref="J93:AL93" si="22">1-(COUNTIF(J77:J92,"☓"))/16</f>
        <v>1</v>
      </c>
      <c r="K93" s="59">
        <f t="shared" si="22"/>
        <v>1</v>
      </c>
      <c r="L93" s="59">
        <f t="shared" si="22"/>
        <v>1</v>
      </c>
      <c r="M93" s="59">
        <f t="shared" si="22"/>
        <v>1</v>
      </c>
      <c r="N93" s="59">
        <f t="shared" si="22"/>
        <v>1</v>
      </c>
      <c r="O93" s="59">
        <f t="shared" si="22"/>
        <v>1</v>
      </c>
      <c r="P93" s="59">
        <f t="shared" si="22"/>
        <v>1</v>
      </c>
      <c r="Q93" s="59">
        <f t="shared" si="22"/>
        <v>1</v>
      </c>
      <c r="R93" s="59">
        <f t="shared" si="22"/>
        <v>1</v>
      </c>
      <c r="S93" s="59">
        <f t="shared" si="22"/>
        <v>1</v>
      </c>
      <c r="T93" s="59">
        <f t="shared" si="22"/>
        <v>1</v>
      </c>
      <c r="U93" s="59">
        <f t="shared" si="22"/>
        <v>1</v>
      </c>
      <c r="V93" s="59">
        <f t="shared" si="22"/>
        <v>1</v>
      </c>
      <c r="W93" s="59">
        <f t="shared" si="22"/>
        <v>1</v>
      </c>
      <c r="X93" s="59">
        <f t="shared" si="22"/>
        <v>1</v>
      </c>
      <c r="Y93" s="59">
        <f t="shared" si="22"/>
        <v>1</v>
      </c>
      <c r="Z93" s="59">
        <f t="shared" si="22"/>
        <v>1</v>
      </c>
      <c r="AA93" s="59">
        <f t="shared" si="22"/>
        <v>1</v>
      </c>
      <c r="AB93" s="59">
        <f t="shared" si="22"/>
        <v>1</v>
      </c>
      <c r="AC93" s="59">
        <f t="shared" si="22"/>
        <v>1</v>
      </c>
      <c r="AD93" s="59">
        <f t="shared" si="22"/>
        <v>1</v>
      </c>
      <c r="AE93" s="59">
        <f t="shared" si="22"/>
        <v>1</v>
      </c>
      <c r="AF93" s="59">
        <f t="shared" si="22"/>
        <v>1</v>
      </c>
      <c r="AG93" s="59">
        <f t="shared" si="22"/>
        <v>1</v>
      </c>
      <c r="AH93" s="59">
        <f t="shared" si="22"/>
        <v>1</v>
      </c>
      <c r="AI93" s="59">
        <f t="shared" si="22"/>
        <v>1</v>
      </c>
      <c r="AJ93" s="59">
        <f t="shared" si="22"/>
        <v>1</v>
      </c>
      <c r="AK93" s="59">
        <f t="shared" si="22"/>
        <v>1</v>
      </c>
      <c r="AL93" s="59">
        <f t="shared" si="22"/>
        <v>1</v>
      </c>
      <c r="AM93" s="97" t="str">
        <f>IF(AN93=0,"100%",AVERAGE(AM77:AM92))</f>
        <v>100%</v>
      </c>
      <c r="AN93" s="93">
        <f>SUM(AN77:AN92)</f>
        <v>0</v>
      </c>
    </row>
    <row r="94" spans="2:40" x14ac:dyDescent="0.2">
      <c r="B94" s="13">
        <v>79</v>
      </c>
      <c r="C94" s="345"/>
      <c r="D94" s="361" t="s">
        <v>221</v>
      </c>
      <c r="E94" s="344"/>
      <c r="F94" s="7" t="s">
        <v>222</v>
      </c>
      <c r="G94" s="31" t="s">
        <v>223</v>
      </c>
      <c r="H94" s="30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55"/>
      <c r="Y94" s="55"/>
      <c r="Z94" s="55"/>
      <c r="AA94" s="55"/>
      <c r="AB94" s="55"/>
      <c r="AC94" s="82"/>
      <c r="AD94" s="55"/>
      <c r="AE94" s="55"/>
      <c r="AF94" s="55"/>
      <c r="AG94" s="55"/>
      <c r="AH94" s="55"/>
      <c r="AI94" s="55"/>
      <c r="AJ94" s="55"/>
      <c r="AK94" s="55"/>
      <c r="AL94" s="55"/>
      <c r="AM94" s="88">
        <f t="shared" ref="AM94:AM114" si="23">IF(COUNTA(I94:AL94)=0,1,1-COUNTIF(I94:AL94,"☓")/30)</f>
        <v>1</v>
      </c>
      <c r="AN94" s="89">
        <f t="shared" ref="AN94:AN114" si="24">COUNTA(I94:AL94)</f>
        <v>0</v>
      </c>
    </row>
    <row r="95" spans="2:40" x14ac:dyDescent="0.2">
      <c r="B95" s="13">
        <v>80</v>
      </c>
      <c r="C95" s="345"/>
      <c r="D95" s="362"/>
      <c r="E95" s="345"/>
      <c r="F95" s="10" t="s">
        <v>224</v>
      </c>
      <c r="G95" s="23" t="s">
        <v>225</v>
      </c>
      <c r="H95" s="1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55"/>
      <c r="Y95" s="55"/>
      <c r="Z95" s="55"/>
      <c r="AA95" s="55"/>
      <c r="AB95" s="55"/>
      <c r="AC95" s="82"/>
      <c r="AD95" s="55"/>
      <c r="AE95" s="55"/>
      <c r="AF95" s="55"/>
      <c r="AG95" s="55"/>
      <c r="AH95" s="55"/>
      <c r="AI95" s="55"/>
      <c r="AJ95" s="55"/>
      <c r="AK95" s="55"/>
      <c r="AL95" s="55"/>
      <c r="AM95" s="88">
        <f t="shared" si="23"/>
        <v>1</v>
      </c>
      <c r="AN95" s="89">
        <f t="shared" si="24"/>
        <v>0</v>
      </c>
    </row>
    <row r="96" spans="2:40" x14ac:dyDescent="0.2">
      <c r="B96" s="13">
        <v>81</v>
      </c>
      <c r="C96" s="345"/>
      <c r="D96" s="362"/>
      <c r="E96" s="345"/>
      <c r="F96" s="10" t="s">
        <v>227</v>
      </c>
      <c r="G96" s="23" t="s">
        <v>228</v>
      </c>
      <c r="H96" s="1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55"/>
      <c r="Y96" s="55"/>
      <c r="Z96" s="55"/>
      <c r="AA96" s="55"/>
      <c r="AB96" s="55"/>
      <c r="AC96" s="82"/>
      <c r="AD96" s="55"/>
      <c r="AE96" s="55"/>
      <c r="AF96" s="55"/>
      <c r="AG96" s="55"/>
      <c r="AH96" s="55"/>
      <c r="AI96" s="55"/>
      <c r="AJ96" s="55"/>
      <c r="AK96" s="55"/>
      <c r="AL96" s="55"/>
      <c r="AM96" s="88">
        <f t="shared" si="23"/>
        <v>1</v>
      </c>
      <c r="AN96" s="89">
        <f t="shared" si="24"/>
        <v>0</v>
      </c>
    </row>
    <row r="97" spans="2:40" x14ac:dyDescent="0.2">
      <c r="B97" s="13">
        <v>82</v>
      </c>
      <c r="C97" s="345"/>
      <c r="D97" s="362"/>
      <c r="E97" s="345"/>
      <c r="F97" s="10" t="s">
        <v>230</v>
      </c>
      <c r="G97" s="23" t="s">
        <v>231</v>
      </c>
      <c r="H97" s="1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55"/>
      <c r="Y97" s="55"/>
      <c r="Z97" s="55"/>
      <c r="AA97" s="55"/>
      <c r="AB97" s="55"/>
      <c r="AC97" s="82"/>
      <c r="AD97" s="55"/>
      <c r="AE97" s="55"/>
      <c r="AF97" s="55"/>
      <c r="AG97" s="55"/>
      <c r="AH97" s="55"/>
      <c r="AI97" s="55"/>
      <c r="AJ97" s="55"/>
      <c r="AK97" s="55"/>
      <c r="AL97" s="55"/>
      <c r="AM97" s="88">
        <f t="shared" si="23"/>
        <v>1</v>
      </c>
      <c r="AN97" s="89">
        <f t="shared" si="24"/>
        <v>0</v>
      </c>
    </row>
    <row r="98" spans="2:40" x14ac:dyDescent="0.2">
      <c r="B98" s="13">
        <v>83</v>
      </c>
      <c r="C98" s="345"/>
      <c r="D98" s="362"/>
      <c r="E98" s="345"/>
      <c r="F98" s="10" t="s">
        <v>233</v>
      </c>
      <c r="G98" s="23" t="s">
        <v>228</v>
      </c>
      <c r="H98" s="1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55"/>
      <c r="Y98" s="55"/>
      <c r="Z98" s="55"/>
      <c r="AA98" s="55"/>
      <c r="AB98" s="55"/>
      <c r="AC98" s="82"/>
      <c r="AD98" s="55"/>
      <c r="AE98" s="55"/>
      <c r="AF98" s="55"/>
      <c r="AG98" s="55"/>
      <c r="AH98" s="55"/>
      <c r="AI98" s="55"/>
      <c r="AJ98" s="55"/>
      <c r="AK98" s="55"/>
      <c r="AL98" s="55"/>
      <c r="AM98" s="88">
        <f t="shared" si="23"/>
        <v>1</v>
      </c>
      <c r="AN98" s="89">
        <f t="shared" si="24"/>
        <v>0</v>
      </c>
    </row>
    <row r="99" spans="2:40" x14ac:dyDescent="0.2">
      <c r="B99" s="13">
        <v>84</v>
      </c>
      <c r="C99" s="345"/>
      <c r="D99" s="362"/>
      <c r="E99" s="345"/>
      <c r="F99" s="10" t="s">
        <v>234</v>
      </c>
      <c r="G99" s="23" t="s">
        <v>235</v>
      </c>
      <c r="H99" s="1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55"/>
      <c r="Y99" s="55"/>
      <c r="Z99" s="55"/>
      <c r="AA99" s="55"/>
      <c r="AB99" s="55"/>
      <c r="AC99" s="82"/>
      <c r="AD99" s="55"/>
      <c r="AE99" s="55"/>
      <c r="AF99" s="55"/>
      <c r="AG99" s="55"/>
      <c r="AH99" s="55"/>
      <c r="AI99" s="55"/>
      <c r="AJ99" s="55"/>
      <c r="AK99" s="55"/>
      <c r="AL99" s="55"/>
      <c r="AM99" s="88">
        <f t="shared" si="23"/>
        <v>1</v>
      </c>
      <c r="AN99" s="89">
        <f t="shared" si="24"/>
        <v>0</v>
      </c>
    </row>
    <row r="100" spans="2:40" x14ac:dyDescent="0.2">
      <c r="B100" s="13">
        <v>85</v>
      </c>
      <c r="C100" s="345"/>
      <c r="D100" s="362"/>
      <c r="E100" s="345"/>
      <c r="F100" s="10" t="s">
        <v>236</v>
      </c>
      <c r="G100" s="23" t="s">
        <v>237</v>
      </c>
      <c r="H100" s="1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55"/>
      <c r="Y100" s="55"/>
      <c r="Z100" s="55"/>
      <c r="AA100" s="55"/>
      <c r="AB100" s="55"/>
      <c r="AC100" s="82"/>
      <c r="AD100" s="55"/>
      <c r="AE100" s="55"/>
      <c r="AF100" s="55"/>
      <c r="AG100" s="55"/>
      <c r="AH100" s="55"/>
      <c r="AI100" s="55"/>
      <c r="AJ100" s="55"/>
      <c r="AK100" s="55"/>
      <c r="AL100" s="55"/>
      <c r="AM100" s="88">
        <f t="shared" si="23"/>
        <v>1</v>
      </c>
      <c r="AN100" s="89">
        <f t="shared" si="24"/>
        <v>0</v>
      </c>
    </row>
    <row r="101" spans="2:40" x14ac:dyDescent="0.2">
      <c r="B101" s="13">
        <v>86</v>
      </c>
      <c r="C101" s="345"/>
      <c r="D101" s="362"/>
      <c r="E101" s="345"/>
      <c r="F101" s="17" t="s">
        <v>238</v>
      </c>
      <c r="G101" s="23" t="s">
        <v>239</v>
      </c>
      <c r="H101" s="1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55"/>
      <c r="Y101" s="55"/>
      <c r="Z101" s="55"/>
      <c r="AA101" s="55"/>
      <c r="AB101" s="55"/>
      <c r="AC101" s="82"/>
      <c r="AD101" s="55"/>
      <c r="AE101" s="55"/>
      <c r="AF101" s="55"/>
      <c r="AG101" s="55"/>
      <c r="AH101" s="55"/>
      <c r="AI101" s="55"/>
      <c r="AJ101" s="55"/>
      <c r="AK101" s="55"/>
      <c r="AL101" s="55"/>
      <c r="AM101" s="88">
        <f t="shared" si="23"/>
        <v>1</v>
      </c>
      <c r="AN101" s="89">
        <f t="shared" si="24"/>
        <v>0</v>
      </c>
    </row>
    <row r="102" spans="2:40" x14ac:dyDescent="0.2">
      <c r="B102" s="13">
        <v>87</v>
      </c>
      <c r="C102" s="345"/>
      <c r="D102" s="362"/>
      <c r="E102" s="345"/>
      <c r="F102" s="10" t="s">
        <v>240</v>
      </c>
      <c r="G102" s="23" t="s">
        <v>241</v>
      </c>
      <c r="H102" s="1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55"/>
      <c r="Y102" s="55"/>
      <c r="Z102" s="55"/>
      <c r="AA102" s="55"/>
      <c r="AB102" s="55"/>
      <c r="AC102" s="82"/>
      <c r="AD102" s="55"/>
      <c r="AE102" s="55"/>
      <c r="AF102" s="55"/>
      <c r="AG102" s="55"/>
      <c r="AH102" s="55"/>
      <c r="AI102" s="55"/>
      <c r="AJ102" s="55"/>
      <c r="AK102" s="55"/>
      <c r="AL102" s="55"/>
      <c r="AM102" s="88">
        <f t="shared" si="23"/>
        <v>1</v>
      </c>
      <c r="AN102" s="89">
        <f t="shared" si="24"/>
        <v>0</v>
      </c>
    </row>
    <row r="103" spans="2:40" x14ac:dyDescent="0.2">
      <c r="B103" s="13">
        <v>88</v>
      </c>
      <c r="C103" s="345"/>
      <c r="D103" s="362"/>
      <c r="E103" s="345"/>
      <c r="F103" s="10" t="s">
        <v>242</v>
      </c>
      <c r="G103" s="23" t="s">
        <v>243</v>
      </c>
      <c r="H103" s="1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55"/>
      <c r="Y103" s="55"/>
      <c r="Z103" s="55"/>
      <c r="AA103" s="55"/>
      <c r="AB103" s="55"/>
      <c r="AC103" s="82"/>
      <c r="AD103" s="55"/>
      <c r="AE103" s="55"/>
      <c r="AF103" s="55"/>
      <c r="AG103" s="55"/>
      <c r="AH103" s="55"/>
      <c r="AI103" s="55"/>
      <c r="AJ103" s="55"/>
      <c r="AK103" s="55"/>
      <c r="AL103" s="55"/>
      <c r="AM103" s="88">
        <f t="shared" si="23"/>
        <v>1</v>
      </c>
      <c r="AN103" s="89">
        <f t="shared" si="24"/>
        <v>0</v>
      </c>
    </row>
    <row r="104" spans="2:40" x14ac:dyDescent="0.2">
      <c r="B104" s="13">
        <v>89</v>
      </c>
      <c r="C104" s="345"/>
      <c r="D104" s="362"/>
      <c r="E104" s="345"/>
      <c r="F104" s="17" t="s">
        <v>244</v>
      </c>
      <c r="G104" s="23" t="s">
        <v>245</v>
      </c>
      <c r="H104" s="1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55"/>
      <c r="Y104" s="55"/>
      <c r="Z104" s="55"/>
      <c r="AA104" s="55"/>
      <c r="AB104" s="55"/>
      <c r="AC104" s="82"/>
      <c r="AD104" s="55"/>
      <c r="AE104" s="55"/>
      <c r="AF104" s="55"/>
      <c r="AG104" s="55"/>
      <c r="AH104" s="55"/>
      <c r="AI104" s="55"/>
      <c r="AJ104" s="55"/>
      <c r="AK104" s="55"/>
      <c r="AL104" s="55"/>
      <c r="AM104" s="88">
        <f t="shared" si="23"/>
        <v>1</v>
      </c>
      <c r="AN104" s="89">
        <f t="shared" si="24"/>
        <v>0</v>
      </c>
    </row>
    <row r="105" spans="2:40" x14ac:dyDescent="0.2">
      <c r="B105" s="13">
        <v>90</v>
      </c>
      <c r="C105" s="345"/>
      <c r="D105" s="362"/>
      <c r="E105" s="345"/>
      <c r="F105" s="10" t="s">
        <v>246</v>
      </c>
      <c r="G105" s="23" t="s">
        <v>241</v>
      </c>
      <c r="H105" s="1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55"/>
      <c r="Y105" s="55"/>
      <c r="Z105" s="55"/>
      <c r="AA105" s="55"/>
      <c r="AB105" s="55"/>
      <c r="AC105" s="82"/>
      <c r="AD105" s="55"/>
      <c r="AE105" s="55"/>
      <c r="AF105" s="55"/>
      <c r="AG105" s="55"/>
      <c r="AH105" s="55"/>
      <c r="AI105" s="55"/>
      <c r="AJ105" s="55"/>
      <c r="AK105" s="55"/>
      <c r="AL105" s="55"/>
      <c r="AM105" s="88">
        <f t="shared" si="23"/>
        <v>1</v>
      </c>
      <c r="AN105" s="89">
        <f t="shared" si="24"/>
        <v>0</v>
      </c>
    </row>
    <row r="106" spans="2:40" x14ac:dyDescent="0.2">
      <c r="B106" s="13">
        <v>91</v>
      </c>
      <c r="C106" s="345"/>
      <c r="D106" s="362"/>
      <c r="E106" s="345"/>
      <c r="F106" s="10" t="s">
        <v>247</v>
      </c>
      <c r="G106" s="23" t="s">
        <v>248</v>
      </c>
      <c r="H106" s="1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55"/>
      <c r="Y106" s="55"/>
      <c r="Z106" s="55"/>
      <c r="AA106" s="55"/>
      <c r="AB106" s="55"/>
      <c r="AC106" s="82"/>
      <c r="AD106" s="55"/>
      <c r="AE106" s="55"/>
      <c r="AF106" s="55"/>
      <c r="AG106" s="55"/>
      <c r="AH106" s="55"/>
      <c r="AI106" s="55"/>
      <c r="AJ106" s="55"/>
      <c r="AK106" s="55"/>
      <c r="AL106" s="55"/>
      <c r="AM106" s="88">
        <f t="shared" si="23"/>
        <v>1</v>
      </c>
      <c r="AN106" s="89">
        <f t="shared" si="24"/>
        <v>0</v>
      </c>
    </row>
    <row r="107" spans="2:40" x14ac:dyDescent="0.2">
      <c r="B107" s="13">
        <v>92</v>
      </c>
      <c r="C107" s="345"/>
      <c r="D107" s="362"/>
      <c r="E107" s="345"/>
      <c r="F107" s="10" t="s">
        <v>249</v>
      </c>
      <c r="G107" s="23" t="s">
        <v>250</v>
      </c>
      <c r="H107" s="1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55"/>
      <c r="Y107" s="55"/>
      <c r="Z107" s="55"/>
      <c r="AA107" s="55"/>
      <c r="AB107" s="55"/>
      <c r="AC107" s="82"/>
      <c r="AD107" s="55"/>
      <c r="AE107" s="55"/>
      <c r="AF107" s="55"/>
      <c r="AG107" s="55"/>
      <c r="AH107" s="55"/>
      <c r="AI107" s="55"/>
      <c r="AJ107" s="55"/>
      <c r="AK107" s="55"/>
      <c r="AL107" s="55"/>
      <c r="AM107" s="88">
        <f t="shared" si="23"/>
        <v>1</v>
      </c>
      <c r="AN107" s="89">
        <f t="shared" si="24"/>
        <v>0</v>
      </c>
    </row>
    <row r="108" spans="2:40" x14ac:dyDescent="0.2">
      <c r="B108" s="13">
        <v>93</v>
      </c>
      <c r="C108" s="345"/>
      <c r="D108" s="362"/>
      <c r="E108" s="345"/>
      <c r="F108" s="10" t="s">
        <v>251</v>
      </c>
      <c r="G108" s="23" t="s">
        <v>252</v>
      </c>
      <c r="H108" s="1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55"/>
      <c r="Y108" s="55"/>
      <c r="Z108" s="55"/>
      <c r="AA108" s="55"/>
      <c r="AB108" s="55"/>
      <c r="AC108" s="82"/>
      <c r="AD108" s="55"/>
      <c r="AE108" s="55"/>
      <c r="AF108" s="55"/>
      <c r="AG108" s="55"/>
      <c r="AH108" s="55"/>
      <c r="AI108" s="55"/>
      <c r="AJ108" s="55"/>
      <c r="AK108" s="55"/>
      <c r="AL108" s="55"/>
      <c r="AM108" s="88">
        <f t="shared" si="23"/>
        <v>1</v>
      </c>
      <c r="AN108" s="89">
        <f t="shared" si="24"/>
        <v>0</v>
      </c>
    </row>
    <row r="109" spans="2:40" x14ac:dyDescent="0.2">
      <c r="B109" s="13">
        <v>94</v>
      </c>
      <c r="C109" s="345"/>
      <c r="D109" s="362"/>
      <c r="E109" s="345"/>
      <c r="F109" s="10" t="s">
        <v>253</v>
      </c>
      <c r="G109" s="23" t="s">
        <v>254</v>
      </c>
      <c r="H109" s="1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55"/>
      <c r="Y109" s="55"/>
      <c r="Z109" s="55"/>
      <c r="AA109" s="55"/>
      <c r="AB109" s="55"/>
      <c r="AC109" s="82"/>
      <c r="AD109" s="55"/>
      <c r="AE109" s="55"/>
      <c r="AF109" s="55"/>
      <c r="AG109" s="55"/>
      <c r="AH109" s="55"/>
      <c r="AI109" s="55"/>
      <c r="AJ109" s="55"/>
      <c r="AK109" s="55"/>
      <c r="AL109" s="55"/>
      <c r="AM109" s="88">
        <f t="shared" si="23"/>
        <v>1</v>
      </c>
      <c r="AN109" s="89">
        <f t="shared" si="24"/>
        <v>0</v>
      </c>
    </row>
    <row r="110" spans="2:40" x14ac:dyDescent="0.2">
      <c r="B110" s="13">
        <v>95</v>
      </c>
      <c r="C110" s="345"/>
      <c r="D110" s="362"/>
      <c r="E110" s="345"/>
      <c r="F110" s="10" t="s">
        <v>255</v>
      </c>
      <c r="G110" s="23" t="s">
        <v>256</v>
      </c>
      <c r="H110" s="1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55"/>
      <c r="Y110" s="55"/>
      <c r="Z110" s="55"/>
      <c r="AA110" s="55"/>
      <c r="AB110" s="55"/>
      <c r="AC110" s="82"/>
      <c r="AD110" s="55"/>
      <c r="AE110" s="55"/>
      <c r="AF110" s="55"/>
      <c r="AG110" s="55"/>
      <c r="AH110" s="55"/>
      <c r="AI110" s="55"/>
      <c r="AJ110" s="55"/>
      <c r="AK110" s="55"/>
      <c r="AL110" s="55"/>
      <c r="AM110" s="88">
        <f t="shared" si="23"/>
        <v>1</v>
      </c>
      <c r="AN110" s="89">
        <f t="shared" si="24"/>
        <v>0</v>
      </c>
    </row>
    <row r="111" spans="2:40" x14ac:dyDescent="0.2">
      <c r="B111" s="13">
        <v>96</v>
      </c>
      <c r="C111" s="345"/>
      <c r="D111" s="362"/>
      <c r="E111" s="345"/>
      <c r="F111" s="17" t="s">
        <v>257</v>
      </c>
      <c r="G111" s="23" t="s">
        <v>248</v>
      </c>
      <c r="H111" s="1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55"/>
      <c r="Y111" s="55"/>
      <c r="Z111" s="55"/>
      <c r="AA111" s="55"/>
      <c r="AB111" s="55"/>
      <c r="AC111" s="82"/>
      <c r="AD111" s="55"/>
      <c r="AE111" s="55"/>
      <c r="AF111" s="55"/>
      <c r="AG111" s="55"/>
      <c r="AH111" s="55"/>
      <c r="AI111" s="55"/>
      <c r="AJ111" s="55"/>
      <c r="AK111" s="55"/>
      <c r="AL111" s="55"/>
      <c r="AM111" s="88">
        <f t="shared" si="23"/>
        <v>1</v>
      </c>
      <c r="AN111" s="89">
        <f t="shared" si="24"/>
        <v>0</v>
      </c>
    </row>
    <row r="112" spans="2:40" x14ac:dyDescent="0.2">
      <c r="B112" s="13">
        <v>97</v>
      </c>
      <c r="C112" s="345"/>
      <c r="D112" s="362"/>
      <c r="E112" s="345"/>
      <c r="F112" s="17" t="s">
        <v>258</v>
      </c>
      <c r="G112" s="23" t="s">
        <v>259</v>
      </c>
      <c r="H112" s="1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55"/>
      <c r="Y112" s="55"/>
      <c r="Z112" s="55"/>
      <c r="AA112" s="55"/>
      <c r="AB112" s="55"/>
      <c r="AC112" s="82"/>
      <c r="AD112" s="55"/>
      <c r="AE112" s="55"/>
      <c r="AF112" s="55"/>
      <c r="AG112" s="55"/>
      <c r="AH112" s="55"/>
      <c r="AI112" s="55"/>
      <c r="AJ112" s="55"/>
      <c r="AK112" s="55"/>
      <c r="AL112" s="55"/>
      <c r="AM112" s="88">
        <f t="shared" si="23"/>
        <v>1</v>
      </c>
      <c r="AN112" s="89">
        <f t="shared" si="24"/>
        <v>0</v>
      </c>
    </row>
    <row r="113" spans="2:40" x14ac:dyDescent="0.2">
      <c r="B113" s="13">
        <v>98</v>
      </c>
      <c r="C113" s="345"/>
      <c r="D113" s="362"/>
      <c r="E113" s="345"/>
      <c r="F113" s="10" t="s">
        <v>260</v>
      </c>
      <c r="G113" s="23" t="s">
        <v>261</v>
      </c>
      <c r="H113" s="1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55"/>
      <c r="Y113" s="55"/>
      <c r="Z113" s="55"/>
      <c r="AA113" s="55"/>
      <c r="AB113" s="55"/>
      <c r="AC113" s="82"/>
      <c r="AD113" s="55"/>
      <c r="AE113" s="55"/>
      <c r="AF113" s="55"/>
      <c r="AG113" s="55"/>
      <c r="AH113" s="55"/>
      <c r="AI113" s="55"/>
      <c r="AJ113" s="55"/>
      <c r="AK113" s="55"/>
      <c r="AL113" s="55"/>
      <c r="AM113" s="88">
        <f t="shared" si="23"/>
        <v>1</v>
      </c>
      <c r="AN113" s="89">
        <f t="shared" si="24"/>
        <v>0</v>
      </c>
    </row>
    <row r="114" spans="2:40" ht="13.8" thickBot="1" x14ac:dyDescent="0.25">
      <c r="B114" s="13">
        <v>99</v>
      </c>
      <c r="C114" s="345"/>
      <c r="D114" s="362"/>
      <c r="E114" s="345"/>
      <c r="F114" s="33" t="s">
        <v>262</v>
      </c>
      <c r="G114" s="34" t="s">
        <v>263</v>
      </c>
      <c r="H114" s="1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55"/>
      <c r="Y114" s="55"/>
      <c r="Z114" s="55"/>
      <c r="AA114" s="55"/>
      <c r="AB114" s="55"/>
      <c r="AC114" s="82"/>
      <c r="AD114" s="55"/>
      <c r="AE114" s="55"/>
      <c r="AF114" s="55"/>
      <c r="AG114" s="55"/>
      <c r="AH114" s="55"/>
      <c r="AI114" s="55"/>
      <c r="AJ114" s="55"/>
      <c r="AK114" s="55"/>
      <c r="AL114" s="55"/>
      <c r="AM114" s="88">
        <f t="shared" si="23"/>
        <v>1</v>
      </c>
      <c r="AN114" s="89">
        <f t="shared" si="24"/>
        <v>0</v>
      </c>
    </row>
    <row r="115" spans="2:40" ht="13.8" thickBot="1" x14ac:dyDescent="0.25">
      <c r="B115" s="13"/>
      <c r="C115" s="345"/>
      <c r="D115" s="362"/>
      <c r="E115" s="345"/>
      <c r="F115" s="42" t="s">
        <v>337</v>
      </c>
      <c r="G115" s="43"/>
      <c r="H115" s="43"/>
      <c r="I115" s="56">
        <f>1-(COUNTIF(I94:I114,"☓"))/21</f>
        <v>1</v>
      </c>
      <c r="J115" s="59">
        <f t="shared" ref="J115:AL115" si="25">1-(COUNTIF(J94:J114,"☓"))/21</f>
        <v>1</v>
      </c>
      <c r="K115" s="59">
        <f t="shared" si="25"/>
        <v>1</v>
      </c>
      <c r="L115" s="59">
        <f t="shared" si="25"/>
        <v>1</v>
      </c>
      <c r="M115" s="59">
        <f t="shared" si="25"/>
        <v>1</v>
      </c>
      <c r="N115" s="59">
        <f t="shared" si="25"/>
        <v>1</v>
      </c>
      <c r="O115" s="59">
        <f t="shared" si="25"/>
        <v>1</v>
      </c>
      <c r="P115" s="59">
        <f t="shared" si="25"/>
        <v>1</v>
      </c>
      <c r="Q115" s="59">
        <f t="shared" si="25"/>
        <v>1</v>
      </c>
      <c r="R115" s="59">
        <f t="shared" si="25"/>
        <v>1</v>
      </c>
      <c r="S115" s="59">
        <f t="shared" si="25"/>
        <v>1</v>
      </c>
      <c r="T115" s="59">
        <f t="shared" si="25"/>
        <v>1</v>
      </c>
      <c r="U115" s="59">
        <f t="shared" si="25"/>
        <v>1</v>
      </c>
      <c r="V115" s="59">
        <f t="shared" si="25"/>
        <v>1</v>
      </c>
      <c r="W115" s="59">
        <f t="shared" si="25"/>
        <v>1</v>
      </c>
      <c r="X115" s="59">
        <f t="shared" si="25"/>
        <v>1</v>
      </c>
      <c r="Y115" s="59">
        <f t="shared" si="25"/>
        <v>1</v>
      </c>
      <c r="Z115" s="59">
        <f t="shared" si="25"/>
        <v>1</v>
      </c>
      <c r="AA115" s="59">
        <f t="shared" si="25"/>
        <v>1</v>
      </c>
      <c r="AB115" s="59">
        <f t="shared" si="25"/>
        <v>1</v>
      </c>
      <c r="AC115" s="59">
        <f t="shared" si="25"/>
        <v>1</v>
      </c>
      <c r="AD115" s="59">
        <f t="shared" si="25"/>
        <v>1</v>
      </c>
      <c r="AE115" s="59">
        <f t="shared" si="25"/>
        <v>1</v>
      </c>
      <c r="AF115" s="59">
        <f t="shared" si="25"/>
        <v>1</v>
      </c>
      <c r="AG115" s="59">
        <f t="shared" si="25"/>
        <v>1</v>
      </c>
      <c r="AH115" s="59">
        <f t="shared" si="25"/>
        <v>1</v>
      </c>
      <c r="AI115" s="59">
        <f t="shared" si="25"/>
        <v>1</v>
      </c>
      <c r="AJ115" s="59">
        <f t="shared" si="25"/>
        <v>1</v>
      </c>
      <c r="AK115" s="59">
        <f t="shared" si="25"/>
        <v>1</v>
      </c>
      <c r="AL115" s="59">
        <f t="shared" si="25"/>
        <v>1</v>
      </c>
      <c r="AM115" s="97" t="str">
        <f>IF(AN115=0,"100%",AVERAGE(AM94:AM114))</f>
        <v>100%</v>
      </c>
      <c r="AN115" s="93">
        <f>SUM(AN94:AN114)</f>
        <v>0</v>
      </c>
    </row>
    <row r="116" spans="2:40" ht="13.8" thickBot="1" x14ac:dyDescent="0.25">
      <c r="B116" s="52"/>
      <c r="C116" s="345"/>
      <c r="D116" s="362"/>
      <c r="E116" s="345"/>
      <c r="F116" s="46" t="s">
        <v>338</v>
      </c>
      <c r="G116" s="47"/>
      <c r="H116" s="47"/>
      <c r="I116" s="73">
        <f>AVERAGE(I115,I93,I76,I73,I70,I62,I59,I52,I40,I35,I11)</f>
        <v>0.90909090909090906</v>
      </c>
      <c r="J116" s="72">
        <f t="shared" ref="J116:AL116" si="26">AVERAGE(J115,J93,J76,J73,J70,J62,J59,J52,J40,J35,J11)</f>
        <v>0.90909090909090906</v>
      </c>
      <c r="K116" s="72">
        <f t="shared" si="26"/>
        <v>0.90909090909090906</v>
      </c>
      <c r="L116" s="72">
        <f t="shared" si="26"/>
        <v>0.90909090909090906</v>
      </c>
      <c r="M116" s="72">
        <f t="shared" si="26"/>
        <v>0.90909090909090906</v>
      </c>
      <c r="N116" s="72">
        <f t="shared" si="26"/>
        <v>0.90909090909090906</v>
      </c>
      <c r="O116" s="72">
        <f t="shared" si="26"/>
        <v>0.90909090909090906</v>
      </c>
      <c r="P116" s="72">
        <f t="shared" si="26"/>
        <v>0.90909090909090906</v>
      </c>
      <c r="Q116" s="72">
        <f t="shared" si="26"/>
        <v>0.90909090909090906</v>
      </c>
      <c r="R116" s="72">
        <f t="shared" si="26"/>
        <v>0.90909090909090906</v>
      </c>
      <c r="S116" s="72">
        <f t="shared" si="26"/>
        <v>0.90909090909090906</v>
      </c>
      <c r="T116" s="72">
        <f t="shared" si="26"/>
        <v>0.90909090909090906</v>
      </c>
      <c r="U116" s="72">
        <f t="shared" si="26"/>
        <v>0.90909090909090906</v>
      </c>
      <c r="V116" s="72">
        <f t="shared" si="26"/>
        <v>0.90909090909090906</v>
      </c>
      <c r="W116" s="72">
        <f t="shared" si="26"/>
        <v>1</v>
      </c>
      <c r="X116" s="72">
        <f t="shared" si="26"/>
        <v>1</v>
      </c>
      <c r="Y116" s="72">
        <f t="shared" si="26"/>
        <v>1</v>
      </c>
      <c r="Z116" s="72">
        <f t="shared" si="26"/>
        <v>1</v>
      </c>
      <c r="AA116" s="72">
        <f t="shared" si="26"/>
        <v>1</v>
      </c>
      <c r="AB116" s="72">
        <f t="shared" si="26"/>
        <v>1</v>
      </c>
      <c r="AC116" s="72">
        <f t="shared" si="26"/>
        <v>1</v>
      </c>
      <c r="AD116" s="72">
        <f t="shared" si="26"/>
        <v>1</v>
      </c>
      <c r="AE116" s="72">
        <f t="shared" si="26"/>
        <v>1</v>
      </c>
      <c r="AF116" s="72">
        <f t="shared" si="26"/>
        <v>1</v>
      </c>
      <c r="AG116" s="72">
        <f t="shared" si="26"/>
        <v>1</v>
      </c>
      <c r="AH116" s="72">
        <f t="shared" si="26"/>
        <v>1</v>
      </c>
      <c r="AI116" s="72">
        <f t="shared" si="26"/>
        <v>1</v>
      </c>
      <c r="AJ116" s="72">
        <f t="shared" si="26"/>
        <v>1</v>
      </c>
      <c r="AK116" s="72">
        <f t="shared" si="26"/>
        <v>1</v>
      </c>
      <c r="AL116" s="72">
        <f t="shared" si="26"/>
        <v>1</v>
      </c>
      <c r="AM116" s="99">
        <f>1-AN116/2970</f>
        <v>0.9811447811447811</v>
      </c>
      <c r="AN116" s="95">
        <f>AN115+AN93+AN76+AN73+AN70+AN62+AN59+AN52+AN40+AN35+AN23+AN11</f>
        <v>56</v>
      </c>
    </row>
    <row r="117" spans="2:40" x14ac:dyDescent="0.2">
      <c r="B117" s="37">
        <v>100</v>
      </c>
      <c r="C117" s="366" t="s">
        <v>264</v>
      </c>
      <c r="D117" s="366"/>
      <c r="E117" s="367"/>
      <c r="F117" s="36" t="s">
        <v>265</v>
      </c>
      <c r="G117" s="31" t="s">
        <v>266</v>
      </c>
      <c r="H117" s="9" t="s">
        <v>267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55"/>
      <c r="AA117" s="55"/>
      <c r="AB117" s="55"/>
      <c r="AC117" s="65"/>
      <c r="AD117" s="55"/>
      <c r="AE117" s="55"/>
      <c r="AF117" s="55"/>
      <c r="AG117" s="55"/>
      <c r="AH117" s="55"/>
      <c r="AI117" s="55"/>
      <c r="AJ117" s="55"/>
      <c r="AK117" s="55"/>
      <c r="AL117" s="55"/>
      <c r="AM117" s="88">
        <f t="shared" ref="AM117:AM147" si="27">IF(COUNTA(I117:AL117)=0,1,1-COUNTIF(I117:AL117,"☓")/30)</f>
        <v>1</v>
      </c>
      <c r="AN117" s="89">
        <f t="shared" ref="AN117:AN147" si="28">COUNTA(I117:AL117)</f>
        <v>0</v>
      </c>
    </row>
    <row r="118" spans="2:40" x14ac:dyDescent="0.2">
      <c r="B118" s="37">
        <v>101</v>
      </c>
      <c r="C118" s="368"/>
      <c r="D118" s="368"/>
      <c r="E118" s="369"/>
      <c r="F118" s="32" t="s">
        <v>269</v>
      </c>
      <c r="G118" s="23" t="s">
        <v>270</v>
      </c>
      <c r="H118" s="12" t="s">
        <v>267</v>
      </c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82"/>
      <c r="Y118" s="82"/>
      <c r="Z118" s="55"/>
      <c r="AA118" s="55"/>
      <c r="AB118" s="82"/>
      <c r="AC118" s="82"/>
      <c r="AD118" s="55"/>
      <c r="AE118" s="55"/>
      <c r="AF118" s="55"/>
      <c r="AG118" s="55"/>
      <c r="AH118" s="55"/>
      <c r="AI118" s="55"/>
      <c r="AJ118" s="55"/>
      <c r="AK118" s="55"/>
      <c r="AL118" s="55"/>
      <c r="AM118" s="88">
        <f t="shared" si="27"/>
        <v>1</v>
      </c>
      <c r="AN118" s="89">
        <f t="shared" si="28"/>
        <v>0</v>
      </c>
    </row>
    <row r="119" spans="2:40" x14ac:dyDescent="0.2">
      <c r="B119" s="37">
        <v>102</v>
      </c>
      <c r="C119" s="368"/>
      <c r="D119" s="368"/>
      <c r="E119" s="369"/>
      <c r="F119" s="32" t="s">
        <v>271</v>
      </c>
      <c r="G119" s="23" t="s">
        <v>272</v>
      </c>
      <c r="H119" s="12" t="s">
        <v>90</v>
      </c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82"/>
      <c r="Y119" s="82"/>
      <c r="Z119" s="65"/>
      <c r="AA119" s="65"/>
      <c r="AB119" s="82"/>
      <c r="AC119" s="82"/>
      <c r="AD119" s="65"/>
      <c r="AE119" s="65"/>
      <c r="AF119" s="65"/>
      <c r="AG119" s="65"/>
      <c r="AH119" s="65"/>
      <c r="AI119" s="65"/>
      <c r="AJ119" s="65"/>
      <c r="AK119" s="65"/>
      <c r="AL119" s="55"/>
      <c r="AM119" s="88">
        <f t="shared" si="27"/>
        <v>1</v>
      </c>
      <c r="AN119" s="89">
        <f t="shared" si="28"/>
        <v>0</v>
      </c>
    </row>
    <row r="120" spans="2:40" x14ac:dyDescent="0.2">
      <c r="B120" s="37">
        <v>103</v>
      </c>
      <c r="C120" s="368"/>
      <c r="D120" s="368"/>
      <c r="E120" s="369"/>
      <c r="F120" s="32" t="s">
        <v>273</v>
      </c>
      <c r="G120" s="23" t="s">
        <v>274</v>
      </c>
      <c r="H120" s="12" t="s">
        <v>267</v>
      </c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82"/>
      <c r="Y120" s="82"/>
      <c r="Z120" s="65"/>
      <c r="AA120" s="65"/>
      <c r="AB120" s="82"/>
      <c r="AC120" s="82"/>
      <c r="AD120" s="65"/>
      <c r="AE120" s="65"/>
      <c r="AF120" s="65"/>
      <c r="AG120" s="65"/>
      <c r="AH120" s="65"/>
      <c r="AI120" s="65"/>
      <c r="AJ120" s="65"/>
      <c r="AK120" s="65"/>
      <c r="AL120" s="55"/>
      <c r="AM120" s="88">
        <f t="shared" si="27"/>
        <v>1</v>
      </c>
      <c r="AN120" s="89">
        <f t="shared" si="28"/>
        <v>0</v>
      </c>
    </row>
    <row r="121" spans="2:40" x14ac:dyDescent="0.2">
      <c r="B121" s="37">
        <v>104</v>
      </c>
      <c r="C121" s="368"/>
      <c r="D121" s="368"/>
      <c r="E121" s="369"/>
      <c r="F121" s="32" t="s">
        <v>276</v>
      </c>
      <c r="G121" s="23" t="s">
        <v>277</v>
      </c>
      <c r="H121" s="12" t="s">
        <v>267</v>
      </c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82"/>
      <c r="Y121" s="82"/>
      <c r="Z121" s="65"/>
      <c r="AA121" s="65"/>
      <c r="AB121" s="82"/>
      <c r="AC121" s="82"/>
      <c r="AD121" s="65"/>
      <c r="AE121" s="65"/>
      <c r="AF121" s="65"/>
      <c r="AG121" s="65"/>
      <c r="AH121" s="65"/>
      <c r="AI121" s="65"/>
      <c r="AJ121" s="65"/>
      <c r="AK121" s="65"/>
      <c r="AL121" s="55"/>
      <c r="AM121" s="88">
        <f t="shared" si="27"/>
        <v>1</v>
      </c>
      <c r="AN121" s="89">
        <f t="shared" si="28"/>
        <v>0</v>
      </c>
    </row>
    <row r="122" spans="2:40" x14ac:dyDescent="0.2">
      <c r="B122" s="37">
        <v>105</v>
      </c>
      <c r="C122" s="368"/>
      <c r="D122" s="368"/>
      <c r="E122" s="369"/>
      <c r="F122" s="32" t="s">
        <v>278</v>
      </c>
      <c r="G122" s="23" t="s">
        <v>279</v>
      </c>
      <c r="H122" s="12" t="s">
        <v>267</v>
      </c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82"/>
      <c r="Y122" s="82"/>
      <c r="Z122" s="65"/>
      <c r="AA122" s="65"/>
      <c r="AB122" s="82"/>
      <c r="AC122" s="82"/>
      <c r="AD122" s="65"/>
      <c r="AE122" s="65"/>
      <c r="AF122" s="65"/>
      <c r="AG122" s="65"/>
      <c r="AH122" s="65"/>
      <c r="AI122" s="65"/>
      <c r="AJ122" s="65"/>
      <c r="AK122" s="65"/>
      <c r="AL122" s="55"/>
      <c r="AM122" s="88">
        <f t="shared" si="27"/>
        <v>1</v>
      </c>
      <c r="AN122" s="89">
        <f t="shared" si="28"/>
        <v>0</v>
      </c>
    </row>
    <row r="123" spans="2:40" x14ac:dyDescent="0.2">
      <c r="B123" s="37">
        <v>106</v>
      </c>
      <c r="C123" s="368"/>
      <c r="D123" s="368"/>
      <c r="E123" s="369"/>
      <c r="F123" s="32" t="s">
        <v>280</v>
      </c>
      <c r="G123" s="23" t="s">
        <v>281</v>
      </c>
      <c r="H123" s="12" t="s">
        <v>267</v>
      </c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82"/>
      <c r="Y123" s="82"/>
      <c r="Z123" s="65"/>
      <c r="AA123" s="65"/>
      <c r="AB123" s="82"/>
      <c r="AC123" s="82"/>
      <c r="AD123" s="65"/>
      <c r="AE123" s="65"/>
      <c r="AF123" s="65"/>
      <c r="AG123" s="65"/>
      <c r="AH123" s="65"/>
      <c r="AI123" s="65"/>
      <c r="AJ123" s="65"/>
      <c r="AK123" s="65"/>
      <c r="AL123" s="55"/>
      <c r="AM123" s="88">
        <f t="shared" si="27"/>
        <v>1</v>
      </c>
      <c r="AN123" s="89">
        <f t="shared" si="28"/>
        <v>0</v>
      </c>
    </row>
    <row r="124" spans="2:40" x14ac:dyDescent="0.2">
      <c r="B124" s="37">
        <v>107</v>
      </c>
      <c r="C124" s="368"/>
      <c r="D124" s="368"/>
      <c r="E124" s="369"/>
      <c r="F124" s="32" t="s">
        <v>282</v>
      </c>
      <c r="G124" s="23" t="s">
        <v>283</v>
      </c>
      <c r="H124" s="12" t="s">
        <v>284</v>
      </c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82"/>
      <c r="Y124" s="82"/>
      <c r="Z124" s="65"/>
      <c r="AA124" s="65"/>
      <c r="AB124" s="82"/>
      <c r="AC124" s="82"/>
      <c r="AD124" s="65"/>
      <c r="AE124" s="65"/>
      <c r="AF124" s="65"/>
      <c r="AG124" s="65"/>
      <c r="AH124" s="65"/>
      <c r="AI124" s="65"/>
      <c r="AJ124" s="65"/>
      <c r="AK124" s="65"/>
      <c r="AL124" s="55"/>
      <c r="AM124" s="88">
        <f t="shared" si="27"/>
        <v>1</v>
      </c>
      <c r="AN124" s="89">
        <f t="shared" si="28"/>
        <v>0</v>
      </c>
    </row>
    <row r="125" spans="2:40" x14ac:dyDescent="0.2">
      <c r="B125" s="37">
        <v>108</v>
      </c>
      <c r="C125" s="368"/>
      <c r="D125" s="368"/>
      <c r="E125" s="369"/>
      <c r="F125" s="32" t="s">
        <v>285</v>
      </c>
      <c r="G125" s="23" t="s">
        <v>286</v>
      </c>
      <c r="H125" s="12" t="s">
        <v>284</v>
      </c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82"/>
      <c r="Y125" s="82"/>
      <c r="Z125" s="65"/>
      <c r="AA125" s="65"/>
      <c r="AB125" s="82"/>
      <c r="AC125" s="82"/>
      <c r="AD125" s="65"/>
      <c r="AE125" s="65"/>
      <c r="AF125" s="65"/>
      <c r="AG125" s="65"/>
      <c r="AH125" s="65"/>
      <c r="AI125" s="65"/>
      <c r="AJ125" s="65"/>
      <c r="AK125" s="65"/>
      <c r="AL125" s="55"/>
      <c r="AM125" s="88">
        <f t="shared" si="27"/>
        <v>1</v>
      </c>
      <c r="AN125" s="89">
        <f t="shared" si="28"/>
        <v>0</v>
      </c>
    </row>
    <row r="126" spans="2:40" x14ac:dyDescent="0.2">
      <c r="B126" s="37">
        <v>109</v>
      </c>
      <c r="C126" s="368"/>
      <c r="D126" s="368"/>
      <c r="E126" s="369"/>
      <c r="F126" s="32" t="s">
        <v>287</v>
      </c>
      <c r="G126" s="23" t="s">
        <v>288</v>
      </c>
      <c r="H126" s="12" t="s">
        <v>284</v>
      </c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82"/>
      <c r="Y126" s="82"/>
      <c r="Z126" s="65"/>
      <c r="AA126" s="65"/>
      <c r="AB126" s="82"/>
      <c r="AC126" s="82"/>
      <c r="AD126" s="65"/>
      <c r="AE126" s="65"/>
      <c r="AF126" s="65"/>
      <c r="AG126" s="65"/>
      <c r="AH126" s="65"/>
      <c r="AI126" s="65"/>
      <c r="AJ126" s="65"/>
      <c r="AK126" s="65"/>
      <c r="AL126" s="55"/>
      <c r="AM126" s="88">
        <f t="shared" si="27"/>
        <v>1</v>
      </c>
      <c r="AN126" s="89">
        <f t="shared" si="28"/>
        <v>0</v>
      </c>
    </row>
    <row r="127" spans="2:40" x14ac:dyDescent="0.2">
      <c r="B127" s="37">
        <v>110</v>
      </c>
      <c r="C127" s="368"/>
      <c r="D127" s="368"/>
      <c r="E127" s="369"/>
      <c r="F127" s="32" t="s">
        <v>289</v>
      </c>
      <c r="G127" s="23" t="s">
        <v>290</v>
      </c>
      <c r="H127" s="12" t="s">
        <v>284</v>
      </c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82"/>
      <c r="Y127" s="82"/>
      <c r="Z127" s="65"/>
      <c r="AA127" s="65"/>
      <c r="AB127" s="82"/>
      <c r="AC127" s="82"/>
      <c r="AD127" s="65"/>
      <c r="AE127" s="65"/>
      <c r="AF127" s="65"/>
      <c r="AG127" s="65"/>
      <c r="AH127" s="65"/>
      <c r="AI127" s="65"/>
      <c r="AJ127" s="65"/>
      <c r="AK127" s="65"/>
      <c r="AL127" s="55"/>
      <c r="AM127" s="88">
        <f t="shared" si="27"/>
        <v>1</v>
      </c>
      <c r="AN127" s="89">
        <f t="shared" si="28"/>
        <v>0</v>
      </c>
    </row>
    <row r="128" spans="2:40" x14ac:dyDescent="0.2">
      <c r="B128" s="37">
        <v>111</v>
      </c>
      <c r="C128" s="368"/>
      <c r="D128" s="368"/>
      <c r="E128" s="369"/>
      <c r="F128" s="32" t="s">
        <v>291</v>
      </c>
      <c r="G128" s="23" t="s">
        <v>292</v>
      </c>
      <c r="H128" s="12" t="s">
        <v>90</v>
      </c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82"/>
      <c r="Y128" s="82"/>
      <c r="Z128" s="65"/>
      <c r="AA128" s="65"/>
      <c r="AB128" s="82"/>
      <c r="AC128" s="82"/>
      <c r="AD128" s="65"/>
      <c r="AE128" s="65"/>
      <c r="AF128" s="65"/>
      <c r="AG128" s="65"/>
      <c r="AH128" s="65"/>
      <c r="AI128" s="65"/>
      <c r="AJ128" s="65"/>
      <c r="AK128" s="65"/>
      <c r="AL128" s="55"/>
      <c r="AM128" s="88">
        <f t="shared" si="27"/>
        <v>1</v>
      </c>
      <c r="AN128" s="89">
        <f t="shared" si="28"/>
        <v>0</v>
      </c>
    </row>
    <row r="129" spans="2:40" x14ac:dyDescent="0.2">
      <c r="B129" s="37">
        <v>112</v>
      </c>
      <c r="C129" s="368"/>
      <c r="D129" s="368"/>
      <c r="E129" s="369"/>
      <c r="F129" s="32" t="s">
        <v>293</v>
      </c>
      <c r="G129" s="23" t="s">
        <v>294</v>
      </c>
      <c r="H129" s="12" t="s">
        <v>267</v>
      </c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82"/>
      <c r="Y129" s="82"/>
      <c r="Z129" s="65"/>
      <c r="AA129" s="65"/>
      <c r="AB129" s="82"/>
      <c r="AC129" s="82"/>
      <c r="AD129" s="65"/>
      <c r="AE129" s="65"/>
      <c r="AF129" s="65"/>
      <c r="AG129" s="65"/>
      <c r="AH129" s="65"/>
      <c r="AI129" s="65"/>
      <c r="AJ129" s="65"/>
      <c r="AK129" s="65"/>
      <c r="AL129" s="55"/>
      <c r="AM129" s="88">
        <f t="shared" si="27"/>
        <v>1</v>
      </c>
      <c r="AN129" s="89">
        <f t="shared" si="28"/>
        <v>0</v>
      </c>
    </row>
    <row r="130" spans="2:40" x14ac:dyDescent="0.2">
      <c r="B130" s="37">
        <v>113</v>
      </c>
      <c r="C130" s="368"/>
      <c r="D130" s="368"/>
      <c r="E130" s="369"/>
      <c r="F130" s="32" t="s">
        <v>296</v>
      </c>
      <c r="G130" s="23" t="s">
        <v>297</v>
      </c>
      <c r="H130" s="12" t="s">
        <v>267</v>
      </c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82"/>
      <c r="Y130" s="82"/>
      <c r="Z130" s="65"/>
      <c r="AA130" s="65"/>
      <c r="AB130" s="82"/>
      <c r="AC130" s="82"/>
      <c r="AD130" s="65"/>
      <c r="AE130" s="65"/>
      <c r="AF130" s="65"/>
      <c r="AG130" s="65"/>
      <c r="AH130" s="65"/>
      <c r="AI130" s="65"/>
      <c r="AJ130" s="65"/>
      <c r="AK130" s="65"/>
      <c r="AL130" s="55"/>
      <c r="AM130" s="88">
        <f t="shared" si="27"/>
        <v>1</v>
      </c>
      <c r="AN130" s="89">
        <f t="shared" si="28"/>
        <v>0</v>
      </c>
    </row>
    <row r="131" spans="2:40" x14ac:dyDescent="0.2">
      <c r="B131" s="37">
        <v>114</v>
      </c>
      <c r="C131" s="368"/>
      <c r="D131" s="368"/>
      <c r="E131" s="369"/>
      <c r="F131" s="32" t="s">
        <v>298</v>
      </c>
      <c r="G131" s="23" t="s">
        <v>299</v>
      </c>
      <c r="H131" s="12" t="s">
        <v>267</v>
      </c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82"/>
      <c r="Y131" s="82"/>
      <c r="Z131" s="65"/>
      <c r="AA131" s="65"/>
      <c r="AB131" s="82"/>
      <c r="AC131" s="82"/>
      <c r="AD131" s="65"/>
      <c r="AE131" s="65"/>
      <c r="AF131" s="65"/>
      <c r="AG131" s="65"/>
      <c r="AH131" s="65"/>
      <c r="AI131" s="65"/>
      <c r="AJ131" s="65"/>
      <c r="AK131" s="65"/>
      <c r="AL131" s="55"/>
      <c r="AM131" s="88">
        <f t="shared" si="27"/>
        <v>1</v>
      </c>
      <c r="AN131" s="89">
        <f t="shared" si="28"/>
        <v>0</v>
      </c>
    </row>
    <row r="132" spans="2:40" x14ac:dyDescent="0.2">
      <c r="B132" s="37">
        <v>115</v>
      </c>
      <c r="C132" s="368"/>
      <c r="D132" s="368"/>
      <c r="E132" s="369"/>
      <c r="F132" s="32" t="s">
        <v>300</v>
      </c>
      <c r="G132" s="23" t="s">
        <v>301</v>
      </c>
      <c r="H132" s="12" t="s">
        <v>267</v>
      </c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82"/>
      <c r="Y132" s="82"/>
      <c r="Z132" s="65"/>
      <c r="AA132" s="65"/>
      <c r="AB132" s="82"/>
      <c r="AC132" s="82"/>
      <c r="AD132" s="65"/>
      <c r="AE132" s="65"/>
      <c r="AF132" s="65"/>
      <c r="AG132" s="65"/>
      <c r="AH132" s="65"/>
      <c r="AI132" s="65"/>
      <c r="AJ132" s="65"/>
      <c r="AK132" s="65"/>
      <c r="AL132" s="55"/>
      <c r="AM132" s="88">
        <f t="shared" si="27"/>
        <v>1</v>
      </c>
      <c r="AN132" s="89">
        <f t="shared" si="28"/>
        <v>0</v>
      </c>
    </row>
    <row r="133" spans="2:40" x14ac:dyDescent="0.2">
      <c r="B133" s="37">
        <v>116</v>
      </c>
      <c r="C133" s="368"/>
      <c r="D133" s="368"/>
      <c r="E133" s="369"/>
      <c r="F133" s="32" t="s">
        <v>302</v>
      </c>
      <c r="G133" s="23" t="s">
        <v>303</v>
      </c>
      <c r="H133" s="12" t="s">
        <v>90</v>
      </c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82"/>
      <c r="Y133" s="82"/>
      <c r="Z133" s="65"/>
      <c r="AA133" s="65"/>
      <c r="AB133" s="82"/>
      <c r="AC133" s="82"/>
      <c r="AD133" s="65"/>
      <c r="AE133" s="65"/>
      <c r="AF133" s="65"/>
      <c r="AG133" s="65"/>
      <c r="AH133" s="65"/>
      <c r="AI133" s="65"/>
      <c r="AJ133" s="65"/>
      <c r="AK133" s="65"/>
      <c r="AL133" s="55"/>
      <c r="AM133" s="88">
        <f t="shared" si="27"/>
        <v>1</v>
      </c>
      <c r="AN133" s="89">
        <f t="shared" si="28"/>
        <v>0</v>
      </c>
    </row>
    <row r="134" spans="2:40" x14ac:dyDescent="0.2">
      <c r="B134" s="37">
        <v>117</v>
      </c>
      <c r="C134" s="368"/>
      <c r="D134" s="368"/>
      <c r="E134" s="369"/>
      <c r="F134" s="32" t="s">
        <v>304</v>
      </c>
      <c r="G134" s="23" t="s">
        <v>305</v>
      </c>
      <c r="H134" s="12" t="s">
        <v>90</v>
      </c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82"/>
      <c r="Y134" s="82"/>
      <c r="Z134" s="65"/>
      <c r="AA134" s="65"/>
      <c r="AB134" s="82"/>
      <c r="AC134" s="82"/>
      <c r="AD134" s="65"/>
      <c r="AE134" s="65"/>
      <c r="AF134" s="65"/>
      <c r="AG134" s="65"/>
      <c r="AH134" s="65"/>
      <c r="AI134" s="65"/>
      <c r="AJ134" s="65"/>
      <c r="AK134" s="65"/>
      <c r="AL134" s="55"/>
      <c r="AM134" s="88">
        <f t="shared" si="27"/>
        <v>1</v>
      </c>
      <c r="AN134" s="89">
        <f t="shared" si="28"/>
        <v>0</v>
      </c>
    </row>
    <row r="135" spans="2:40" x14ac:dyDescent="0.2">
      <c r="B135" s="37">
        <v>118</v>
      </c>
      <c r="C135" s="368"/>
      <c r="D135" s="368"/>
      <c r="E135" s="369"/>
      <c r="F135" s="32" t="s">
        <v>307</v>
      </c>
      <c r="G135" s="23" t="s">
        <v>308</v>
      </c>
      <c r="H135" s="12" t="s">
        <v>90</v>
      </c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82"/>
      <c r="Y135" s="82"/>
      <c r="Z135" s="65"/>
      <c r="AA135" s="65"/>
      <c r="AB135" s="82"/>
      <c r="AC135" s="82"/>
      <c r="AD135" s="65"/>
      <c r="AE135" s="65"/>
      <c r="AF135" s="65"/>
      <c r="AG135" s="65"/>
      <c r="AH135" s="65"/>
      <c r="AI135" s="65"/>
      <c r="AJ135" s="65"/>
      <c r="AK135" s="65"/>
      <c r="AL135" s="55"/>
      <c r="AM135" s="88">
        <f t="shared" si="27"/>
        <v>1</v>
      </c>
      <c r="AN135" s="89">
        <f t="shared" si="28"/>
        <v>0</v>
      </c>
    </row>
    <row r="136" spans="2:40" x14ac:dyDescent="0.2">
      <c r="B136" s="37">
        <v>119</v>
      </c>
      <c r="C136" s="368"/>
      <c r="D136" s="368"/>
      <c r="E136" s="369"/>
      <c r="F136" s="32" t="s">
        <v>309</v>
      </c>
      <c r="G136" s="23" t="s">
        <v>310</v>
      </c>
      <c r="H136" s="12" t="s">
        <v>61</v>
      </c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82"/>
      <c r="Y136" s="82"/>
      <c r="Z136" s="65"/>
      <c r="AA136" s="65"/>
      <c r="AB136" s="82"/>
      <c r="AC136" s="82"/>
      <c r="AD136" s="65"/>
      <c r="AE136" s="65"/>
      <c r="AF136" s="65"/>
      <c r="AG136" s="65"/>
      <c r="AH136" s="65"/>
      <c r="AI136" s="65"/>
      <c r="AJ136" s="65"/>
      <c r="AK136" s="65"/>
      <c r="AL136" s="55"/>
      <c r="AM136" s="88">
        <f t="shared" si="27"/>
        <v>1</v>
      </c>
      <c r="AN136" s="89">
        <f t="shared" si="28"/>
        <v>0</v>
      </c>
    </row>
    <row r="137" spans="2:40" x14ac:dyDescent="0.2">
      <c r="B137" s="37">
        <v>120</v>
      </c>
      <c r="C137" s="368"/>
      <c r="D137" s="368"/>
      <c r="E137" s="369"/>
      <c r="F137" s="32" t="s">
        <v>311</v>
      </c>
      <c r="G137" s="23" t="s">
        <v>310</v>
      </c>
      <c r="H137" s="12" t="s">
        <v>61</v>
      </c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82"/>
      <c r="Y137" s="82"/>
      <c r="Z137" s="65"/>
      <c r="AA137" s="65"/>
      <c r="AB137" s="82"/>
      <c r="AC137" s="82"/>
      <c r="AD137" s="65"/>
      <c r="AE137" s="65"/>
      <c r="AF137" s="65"/>
      <c r="AG137" s="65"/>
      <c r="AH137" s="65"/>
      <c r="AI137" s="65"/>
      <c r="AJ137" s="65"/>
      <c r="AK137" s="65"/>
      <c r="AL137" s="55"/>
      <c r="AM137" s="88">
        <f t="shared" si="27"/>
        <v>1</v>
      </c>
      <c r="AN137" s="89">
        <f t="shared" si="28"/>
        <v>0</v>
      </c>
    </row>
    <row r="138" spans="2:40" x14ac:dyDescent="0.2">
      <c r="B138" s="37">
        <v>121</v>
      </c>
      <c r="C138" s="368"/>
      <c r="D138" s="368"/>
      <c r="E138" s="369"/>
      <c r="F138" s="32" t="s">
        <v>314</v>
      </c>
      <c r="G138" s="23" t="s">
        <v>315</v>
      </c>
      <c r="H138" s="12" t="s">
        <v>267</v>
      </c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82"/>
      <c r="Y138" s="82"/>
      <c r="Z138" s="65"/>
      <c r="AA138" s="65"/>
      <c r="AB138" s="82"/>
      <c r="AC138" s="82"/>
      <c r="AD138" s="65"/>
      <c r="AE138" s="65"/>
      <c r="AF138" s="65"/>
      <c r="AG138" s="65"/>
      <c r="AH138" s="65"/>
      <c r="AI138" s="65"/>
      <c r="AJ138" s="65"/>
      <c r="AK138" s="65"/>
      <c r="AL138" s="55"/>
      <c r="AM138" s="88">
        <f t="shared" si="27"/>
        <v>1</v>
      </c>
      <c r="AN138" s="89">
        <f t="shared" si="28"/>
        <v>0</v>
      </c>
    </row>
    <row r="139" spans="2:40" x14ac:dyDescent="0.2">
      <c r="B139" s="37">
        <v>122</v>
      </c>
      <c r="C139" s="368"/>
      <c r="D139" s="368"/>
      <c r="E139" s="369"/>
      <c r="F139" s="32" t="s">
        <v>317</v>
      </c>
      <c r="G139" s="23" t="s">
        <v>318</v>
      </c>
      <c r="H139" s="12" t="s">
        <v>90</v>
      </c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82"/>
      <c r="Y139" s="82"/>
      <c r="Z139" s="65"/>
      <c r="AA139" s="65"/>
      <c r="AB139" s="82"/>
      <c r="AC139" s="82"/>
      <c r="AD139" s="65"/>
      <c r="AE139" s="65"/>
      <c r="AF139" s="65"/>
      <c r="AG139" s="65"/>
      <c r="AH139" s="65"/>
      <c r="AI139" s="65"/>
      <c r="AJ139" s="65"/>
      <c r="AK139" s="65"/>
      <c r="AL139" s="55"/>
      <c r="AM139" s="88">
        <f t="shared" si="27"/>
        <v>1</v>
      </c>
      <c r="AN139" s="89">
        <f t="shared" si="28"/>
        <v>0</v>
      </c>
    </row>
    <row r="140" spans="2:40" x14ac:dyDescent="0.2">
      <c r="B140" s="37">
        <v>123</v>
      </c>
      <c r="C140" s="368"/>
      <c r="D140" s="368"/>
      <c r="E140" s="369"/>
      <c r="F140" s="32" t="s">
        <v>320</v>
      </c>
      <c r="G140" s="23" t="s">
        <v>321</v>
      </c>
      <c r="H140" s="12" t="s">
        <v>90</v>
      </c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82"/>
      <c r="Y140" s="82"/>
      <c r="Z140" s="65"/>
      <c r="AA140" s="65"/>
      <c r="AB140" s="82"/>
      <c r="AC140" s="82"/>
      <c r="AD140" s="65"/>
      <c r="AE140" s="65"/>
      <c r="AF140" s="65"/>
      <c r="AG140" s="65"/>
      <c r="AH140" s="65"/>
      <c r="AI140" s="65"/>
      <c r="AJ140" s="65"/>
      <c r="AK140" s="65"/>
      <c r="AL140" s="55"/>
      <c r="AM140" s="88">
        <f t="shared" si="27"/>
        <v>1</v>
      </c>
      <c r="AN140" s="89">
        <f t="shared" si="28"/>
        <v>0</v>
      </c>
    </row>
    <row r="141" spans="2:40" x14ac:dyDescent="0.2">
      <c r="B141" s="37">
        <v>124</v>
      </c>
      <c r="C141" s="368"/>
      <c r="D141" s="368"/>
      <c r="E141" s="369"/>
      <c r="F141" s="32" t="s">
        <v>322</v>
      </c>
      <c r="G141" s="23" t="s">
        <v>321</v>
      </c>
      <c r="H141" s="12" t="s">
        <v>324</v>
      </c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82"/>
      <c r="Y141" s="82"/>
      <c r="Z141" s="65"/>
      <c r="AA141" s="65"/>
      <c r="AB141" s="82"/>
      <c r="AC141" s="82"/>
      <c r="AD141" s="65"/>
      <c r="AE141" s="65"/>
      <c r="AF141" s="65"/>
      <c r="AG141" s="65"/>
      <c r="AH141" s="65"/>
      <c r="AI141" s="65"/>
      <c r="AJ141" s="65"/>
      <c r="AK141" s="65"/>
      <c r="AL141" s="55"/>
      <c r="AM141" s="88">
        <f t="shared" si="27"/>
        <v>1</v>
      </c>
      <c r="AN141" s="89">
        <f t="shared" si="28"/>
        <v>0</v>
      </c>
    </row>
    <row r="142" spans="2:40" x14ac:dyDescent="0.2">
      <c r="B142" s="37">
        <v>125</v>
      </c>
      <c r="C142" s="368"/>
      <c r="D142" s="368"/>
      <c r="E142" s="369"/>
      <c r="F142" s="32" t="s">
        <v>325</v>
      </c>
      <c r="G142" s="23" t="s">
        <v>326</v>
      </c>
      <c r="H142" s="12" t="s">
        <v>324</v>
      </c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82"/>
      <c r="Y142" s="82"/>
      <c r="Z142" s="65"/>
      <c r="AA142" s="65"/>
      <c r="AB142" s="82"/>
      <c r="AC142" s="82"/>
      <c r="AD142" s="65"/>
      <c r="AE142" s="65"/>
      <c r="AF142" s="65"/>
      <c r="AG142" s="65"/>
      <c r="AH142" s="65"/>
      <c r="AI142" s="65"/>
      <c r="AJ142" s="65"/>
      <c r="AK142" s="65"/>
      <c r="AL142" s="55"/>
      <c r="AM142" s="88">
        <f t="shared" si="27"/>
        <v>1</v>
      </c>
      <c r="AN142" s="89">
        <f t="shared" si="28"/>
        <v>0</v>
      </c>
    </row>
    <row r="143" spans="2:40" x14ac:dyDescent="0.2">
      <c r="B143" s="37">
        <v>126</v>
      </c>
      <c r="C143" s="368"/>
      <c r="D143" s="368"/>
      <c r="E143" s="369"/>
      <c r="F143" s="32" t="s">
        <v>327</v>
      </c>
      <c r="G143" s="23" t="s">
        <v>326</v>
      </c>
      <c r="H143" s="12" t="s">
        <v>324</v>
      </c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65"/>
      <c r="AA143" s="65"/>
      <c r="AB143" s="82"/>
      <c r="AC143" s="82"/>
      <c r="AD143" s="65"/>
      <c r="AE143" s="65"/>
      <c r="AF143" s="65"/>
      <c r="AG143" s="65"/>
      <c r="AH143" s="65"/>
      <c r="AI143" s="65"/>
      <c r="AJ143" s="65"/>
      <c r="AK143" s="65"/>
      <c r="AL143" s="55"/>
      <c r="AM143" s="88">
        <f t="shared" si="27"/>
        <v>1</v>
      </c>
      <c r="AN143" s="89">
        <f t="shared" si="28"/>
        <v>0</v>
      </c>
    </row>
    <row r="144" spans="2:40" x14ac:dyDescent="0.2">
      <c r="B144" s="37">
        <v>127</v>
      </c>
      <c r="C144" s="368"/>
      <c r="D144" s="368"/>
      <c r="E144" s="369"/>
      <c r="F144" s="32" t="s">
        <v>328</v>
      </c>
      <c r="G144" s="23" t="s">
        <v>329</v>
      </c>
      <c r="H144" s="12" t="s">
        <v>324</v>
      </c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65"/>
      <c r="AA144" s="65"/>
      <c r="AB144" s="82"/>
      <c r="AC144" s="82"/>
      <c r="AD144" s="65"/>
      <c r="AE144" s="65"/>
      <c r="AF144" s="65"/>
      <c r="AG144" s="65"/>
      <c r="AH144" s="65"/>
      <c r="AI144" s="65"/>
      <c r="AJ144" s="65"/>
      <c r="AK144" s="65"/>
      <c r="AL144" s="55"/>
      <c r="AM144" s="88">
        <f t="shared" si="27"/>
        <v>1</v>
      </c>
      <c r="AN144" s="89">
        <f t="shared" si="28"/>
        <v>0</v>
      </c>
    </row>
    <row r="145" spans="2:40" x14ac:dyDescent="0.2">
      <c r="B145" s="37">
        <v>128</v>
      </c>
      <c r="C145" s="368"/>
      <c r="D145" s="368"/>
      <c r="E145" s="369"/>
      <c r="F145" s="32" t="s">
        <v>330</v>
      </c>
      <c r="G145" s="23" t="s">
        <v>331</v>
      </c>
      <c r="H145" s="12" t="s">
        <v>267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65"/>
      <c r="AA145" s="65"/>
      <c r="AB145" s="82"/>
      <c r="AC145" s="82"/>
      <c r="AD145" s="65"/>
      <c r="AE145" s="65"/>
      <c r="AF145" s="65"/>
      <c r="AG145" s="65"/>
      <c r="AH145" s="65"/>
      <c r="AI145" s="65"/>
      <c r="AJ145" s="65"/>
      <c r="AK145" s="65"/>
      <c r="AL145" s="55"/>
      <c r="AM145" s="88">
        <f t="shared" si="27"/>
        <v>1</v>
      </c>
      <c r="AN145" s="89">
        <f t="shared" si="28"/>
        <v>0</v>
      </c>
    </row>
    <row r="146" spans="2:40" x14ac:dyDescent="0.2">
      <c r="B146" s="37">
        <v>129</v>
      </c>
      <c r="C146" s="368"/>
      <c r="D146" s="368"/>
      <c r="E146" s="369"/>
      <c r="F146" s="32" t="s">
        <v>333</v>
      </c>
      <c r="G146" s="23" t="s">
        <v>334</v>
      </c>
      <c r="H146" s="12" t="s">
        <v>90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55"/>
      <c r="AA146" s="55"/>
      <c r="AB146" s="55"/>
      <c r="AC146" s="65"/>
      <c r="AD146" s="55"/>
      <c r="AE146" s="55"/>
      <c r="AF146" s="55"/>
      <c r="AG146" s="55"/>
      <c r="AH146" s="55"/>
      <c r="AI146" s="55"/>
      <c r="AJ146" s="55"/>
      <c r="AK146" s="55"/>
      <c r="AL146" s="55"/>
      <c r="AM146" s="88">
        <f t="shared" si="27"/>
        <v>1</v>
      </c>
      <c r="AN146" s="89">
        <f t="shared" si="28"/>
        <v>0</v>
      </c>
    </row>
    <row r="147" spans="2:40" ht="13.8" thickBot="1" x14ac:dyDescent="0.25">
      <c r="B147" s="38">
        <v>130</v>
      </c>
      <c r="C147" s="368"/>
      <c r="D147" s="368"/>
      <c r="E147" s="369"/>
      <c r="F147" s="39" t="s">
        <v>335</v>
      </c>
      <c r="G147" s="25" t="s">
        <v>331</v>
      </c>
      <c r="H147" s="16" t="s">
        <v>90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3"/>
      <c r="AM147" s="88">
        <f t="shared" si="27"/>
        <v>1</v>
      </c>
      <c r="AN147" s="89">
        <f t="shared" si="28"/>
        <v>0</v>
      </c>
    </row>
    <row r="148" spans="2:40" ht="13.8" thickBot="1" x14ac:dyDescent="0.25">
      <c r="C148" s="363"/>
      <c r="D148" s="370"/>
      <c r="E148" s="371"/>
      <c r="F148" s="42" t="s">
        <v>339</v>
      </c>
      <c r="G148" s="43"/>
      <c r="H148" s="44">
        <f>COUNTA(H117:H147)</f>
        <v>31</v>
      </c>
      <c r="I148" s="74">
        <f>1-(COUNTIF(I117:I147,"☓"))/31</f>
        <v>1</v>
      </c>
      <c r="J148" s="74">
        <f t="shared" ref="J148:AL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97" t="str">
        <f>IF(AN148=0,"100%",AVERAGE(AM117:AM147))</f>
        <v>100%</v>
      </c>
      <c r="AN148" s="93">
        <f>SUM(AN117:AN147)</f>
        <v>0</v>
      </c>
    </row>
    <row r="149" spans="2:40" ht="30.6" thickBot="1" x14ac:dyDescent="0.25">
      <c r="F149" s="49" t="s">
        <v>340</v>
      </c>
      <c r="G149" s="50"/>
      <c r="H149" s="50"/>
      <c r="I149" s="75">
        <f>AVERAGE(I116,I148)</f>
        <v>0.95454545454545459</v>
      </c>
      <c r="J149" s="76">
        <f t="shared" ref="J149:AL149" si="30">AVERAGE(J116,J148)</f>
        <v>0.95454545454545459</v>
      </c>
      <c r="K149" s="76">
        <f t="shared" si="30"/>
        <v>0.95454545454545459</v>
      </c>
      <c r="L149" s="76">
        <f t="shared" si="30"/>
        <v>0.95454545454545459</v>
      </c>
      <c r="M149" s="76">
        <f t="shared" si="30"/>
        <v>0.95454545454545459</v>
      </c>
      <c r="N149" s="76">
        <f t="shared" si="30"/>
        <v>0.95454545454545459</v>
      </c>
      <c r="O149" s="76">
        <f t="shared" si="30"/>
        <v>0.95454545454545459</v>
      </c>
      <c r="P149" s="76">
        <f t="shared" si="30"/>
        <v>0.95454545454545459</v>
      </c>
      <c r="Q149" s="76">
        <f t="shared" si="30"/>
        <v>0.95454545454545459</v>
      </c>
      <c r="R149" s="76">
        <f t="shared" si="30"/>
        <v>0.95454545454545459</v>
      </c>
      <c r="S149" s="76">
        <f t="shared" si="30"/>
        <v>0.95454545454545459</v>
      </c>
      <c r="T149" s="76">
        <f t="shared" si="30"/>
        <v>0.95454545454545459</v>
      </c>
      <c r="U149" s="76">
        <f t="shared" si="30"/>
        <v>0.95454545454545459</v>
      </c>
      <c r="V149" s="76">
        <f t="shared" si="30"/>
        <v>0.95454545454545459</v>
      </c>
      <c r="W149" s="76">
        <f t="shared" si="30"/>
        <v>1</v>
      </c>
      <c r="X149" s="76">
        <f t="shared" si="30"/>
        <v>1</v>
      </c>
      <c r="Y149" s="76">
        <f t="shared" si="30"/>
        <v>1</v>
      </c>
      <c r="Z149" s="76">
        <f t="shared" si="30"/>
        <v>1</v>
      </c>
      <c r="AA149" s="76">
        <f t="shared" si="30"/>
        <v>1</v>
      </c>
      <c r="AB149" s="76">
        <f t="shared" si="30"/>
        <v>1</v>
      </c>
      <c r="AC149" s="76">
        <f t="shared" si="30"/>
        <v>1</v>
      </c>
      <c r="AD149" s="76">
        <f t="shared" si="30"/>
        <v>1</v>
      </c>
      <c r="AE149" s="76">
        <f t="shared" si="30"/>
        <v>1</v>
      </c>
      <c r="AF149" s="76">
        <f t="shared" si="30"/>
        <v>1</v>
      </c>
      <c r="AG149" s="76">
        <f t="shared" si="30"/>
        <v>1</v>
      </c>
      <c r="AH149" s="76">
        <f t="shared" si="30"/>
        <v>1</v>
      </c>
      <c r="AI149" s="76">
        <f t="shared" si="30"/>
        <v>1</v>
      </c>
      <c r="AJ149" s="76">
        <f t="shared" si="30"/>
        <v>1</v>
      </c>
      <c r="AK149" s="76">
        <f t="shared" si="30"/>
        <v>1</v>
      </c>
      <c r="AL149" s="76">
        <f t="shared" si="30"/>
        <v>1</v>
      </c>
      <c r="AM149" s="127">
        <f>1-(AN149/3900)</f>
        <v>0.98564102564102563</v>
      </c>
      <c r="AN149" s="128">
        <f>SUM(AN116+AN148)</f>
        <v>56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L2"/>
    <mergeCell ref="AM2:AM4"/>
    <mergeCell ref="AN2:AN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1017" priority="11" stopIfTrue="1" operator="equal">
      <formula>"☓"</formula>
    </cfRule>
    <cfRule type="containsText" dxfId="1016" priority="12" stopIfTrue="1" operator="containsText" text="☓">
      <formula>NOT(ISERROR(SEARCH("☓",H4)))</formula>
    </cfRule>
  </conditionalFormatting>
  <conditionalFormatting sqref="I12:V22">
    <cfRule type="containsText" dxfId="1015" priority="20" stopIfTrue="1" operator="containsText" text="☓">
      <formula>NOT(ISERROR(SEARCH("☓",I12)))</formula>
    </cfRule>
    <cfRule type="cellIs" dxfId="1014" priority="19" stopIfTrue="1" operator="equal">
      <formula>"☓"</formula>
    </cfRule>
  </conditionalFormatting>
  <conditionalFormatting sqref="I53:W58">
    <cfRule type="containsText" dxfId="1013" priority="36" stopIfTrue="1" operator="containsText" text="☓">
      <formula>NOT(ISERROR(SEARCH("☓",I53)))</formula>
    </cfRule>
    <cfRule type="cellIs" dxfId="1012" priority="35" stopIfTrue="1" operator="equal">
      <formula>"☓"</formula>
    </cfRule>
  </conditionalFormatting>
  <conditionalFormatting sqref="I60:W61">
    <cfRule type="containsText" dxfId="1011" priority="34" stopIfTrue="1" operator="containsText" text="☓">
      <formula>NOT(ISERROR(SEARCH("☓",I60)))</formula>
    </cfRule>
  </conditionalFormatting>
  <conditionalFormatting sqref="I63:W69">
    <cfRule type="containsText" dxfId="1010" priority="32" stopIfTrue="1" operator="containsText" text="☓">
      <formula>NOT(ISERROR(SEARCH("☓",I63)))</formula>
    </cfRule>
  </conditionalFormatting>
  <conditionalFormatting sqref="I71:W72">
    <cfRule type="containsText" dxfId="1009" priority="30" stopIfTrue="1" operator="containsText" text="☓">
      <formula>NOT(ISERROR(SEARCH("☓",I71)))</formula>
    </cfRule>
    <cfRule type="cellIs" dxfId="1008" priority="29" stopIfTrue="1" operator="equal">
      <formula>"☓"</formula>
    </cfRule>
  </conditionalFormatting>
  <conditionalFormatting sqref="I94:W114">
    <cfRule type="containsText" dxfId="1007" priority="24" stopIfTrue="1" operator="containsText" text="☓">
      <formula>NOT(ISERROR(SEARCH("☓",I94)))</formula>
    </cfRule>
    <cfRule type="cellIs" dxfId="1006" priority="23" stopIfTrue="1" operator="equal">
      <formula>"☓"</formula>
    </cfRule>
  </conditionalFormatting>
  <conditionalFormatting sqref="I117:W147">
    <cfRule type="containsText" dxfId="1005" priority="22" stopIfTrue="1" operator="containsText" text="☓">
      <formula>NOT(ISERROR(SEARCH("☓",I117)))</formula>
    </cfRule>
  </conditionalFormatting>
  <conditionalFormatting sqref="I50:X51">
    <cfRule type="cellIs" dxfId="1004" priority="37" stopIfTrue="1" operator="equal">
      <formula>"☓"</formula>
    </cfRule>
    <cfRule type="containsText" dxfId="1003" priority="38" stopIfTrue="1" operator="containsText" text="☓">
      <formula>NOT(ISERROR(SEARCH("☓",I50)))</formula>
    </cfRule>
  </conditionalFormatting>
  <conditionalFormatting sqref="I63:X69">
    <cfRule type="cellIs" dxfId="1002" priority="31" stopIfTrue="1" operator="equal">
      <formula>"☓"</formula>
    </cfRule>
  </conditionalFormatting>
  <conditionalFormatting sqref="I74:X75">
    <cfRule type="cellIs" dxfId="1001" priority="27" stopIfTrue="1" operator="equal">
      <formula>"☓"</formula>
    </cfRule>
    <cfRule type="containsText" dxfId="1000" priority="28" stopIfTrue="1" operator="containsText" text="☓">
      <formula>NOT(ISERROR(SEARCH("☓",I74)))</formula>
    </cfRule>
  </conditionalFormatting>
  <conditionalFormatting sqref="I60:Y61">
    <cfRule type="cellIs" dxfId="999" priority="33" stopIfTrue="1" operator="equal">
      <formula>"☓"</formula>
    </cfRule>
  </conditionalFormatting>
  <conditionalFormatting sqref="I117:Y147">
    <cfRule type="cellIs" dxfId="998" priority="21" stopIfTrue="1" operator="equal">
      <formula>"☓"</formula>
    </cfRule>
  </conditionalFormatting>
  <conditionalFormatting sqref="I77:AE92">
    <cfRule type="containsText" dxfId="997" priority="26" stopIfTrue="1" operator="containsText" text="☓">
      <formula>NOT(ISERROR(SEARCH("☓",I77)))</formula>
    </cfRule>
    <cfRule type="cellIs" dxfId="996" priority="25" stopIfTrue="1" operator="equal">
      <formula>"☓"</formula>
    </cfRule>
  </conditionalFormatting>
  <conditionalFormatting sqref="I24:AI34">
    <cfRule type="cellIs" dxfId="995" priority="7" stopIfTrue="1" operator="equal">
      <formula>"☓"</formula>
    </cfRule>
    <cfRule type="containsText" dxfId="994" priority="8" stopIfTrue="1" operator="containsText" text="☓">
      <formula>NOT(ISERROR(SEARCH("☓",I24)))</formula>
    </cfRule>
  </conditionalFormatting>
  <conditionalFormatting sqref="W36:AI39">
    <cfRule type="cellIs" dxfId="993" priority="5" stopIfTrue="1" operator="equal">
      <formula>"☓"</formula>
    </cfRule>
    <cfRule type="containsText" dxfId="992" priority="6" stopIfTrue="1" operator="containsText" text="☓">
      <formula>NOT(ISERROR(SEARCH("☓",W36)))</formula>
    </cfRule>
  </conditionalFormatting>
  <conditionalFormatting sqref="I41:AI49">
    <cfRule type="containsText" dxfId="991" priority="4" stopIfTrue="1" operator="containsText" text="☓">
      <formula>NOT(ISERROR(SEARCH("☓",I41)))</formula>
    </cfRule>
    <cfRule type="cellIs" dxfId="990" priority="3" stopIfTrue="1" operator="equal">
      <formula>"☓"</formula>
    </cfRule>
  </conditionalFormatting>
  <conditionalFormatting sqref="I5:AL10">
    <cfRule type="cellIs" dxfId="989" priority="45" stopIfTrue="1" operator="equal">
      <formula>"☓"</formula>
    </cfRule>
    <cfRule type="containsText" dxfId="988" priority="46" stopIfTrue="1" operator="containsText" text="☓">
      <formula>NOT(ISERROR(SEARCH("☓",I5)))</formula>
    </cfRule>
  </conditionalFormatting>
  <conditionalFormatting sqref="S15:V15">
    <cfRule type="cellIs" dxfId="987" priority="14" stopIfTrue="1" operator="greaterThan">
      <formula>0</formula>
    </cfRule>
    <cfRule type="cellIs" dxfId="986" priority="18" stopIfTrue="1" operator="greaterThan">
      <formula>0</formula>
    </cfRule>
    <cfRule type="cellIs" dxfId="985" priority="17" stopIfTrue="1" operator="equal">
      <formula>"☓"</formula>
    </cfRule>
    <cfRule type="containsText" dxfId="984" priority="16" stopIfTrue="1" operator="containsText" text="☓">
      <formula>NOT(ISERROR(SEARCH("☓",S15)))</formula>
    </cfRule>
    <cfRule type="cellIs" dxfId="983" priority="15" stopIfTrue="1" operator="equal">
      <formula>"☓"</formula>
    </cfRule>
    <cfRule type="cellIs" dxfId="982" priority="13" stopIfTrue="1" operator="equal">
      <formula>"☓"</formula>
    </cfRule>
  </conditionalFormatting>
  <conditionalFormatting sqref="W12:AI22">
    <cfRule type="cellIs" dxfId="981" priority="9" stopIfTrue="1" operator="equal">
      <formula>"☓"</formula>
    </cfRule>
    <cfRule type="containsText" dxfId="980" priority="10" stopIfTrue="1" operator="containsText" text="☓">
      <formula>NOT(ISERROR(SEARCH("☓",W12)))</formula>
    </cfRule>
  </conditionalFormatting>
  <conditionalFormatting sqref="X63:X69">
    <cfRule type="containsText" dxfId="979" priority="102" stopIfTrue="1" operator="containsText" text="☓">
      <formula>NOT(ISERROR(SEARCH("☓",X63)))</formula>
    </cfRule>
    <cfRule type="cellIs" dxfId="978" priority="101" stopIfTrue="1" operator="equal">
      <formula>"☓"</formula>
    </cfRule>
    <cfRule type="cellIs" dxfId="977" priority="96" stopIfTrue="1" operator="greaterThan">
      <formula>0</formula>
    </cfRule>
    <cfRule type="cellIs" dxfId="976" priority="100" stopIfTrue="1" operator="greaterThan">
      <formula>0</formula>
    </cfRule>
    <cfRule type="cellIs" dxfId="975" priority="99" stopIfTrue="1" operator="equal">
      <formula>"☓"</formula>
    </cfRule>
    <cfRule type="containsText" dxfId="974" priority="98" stopIfTrue="1" operator="containsText" text="☓">
      <formula>NOT(ISERROR(SEARCH("☓",X63)))</formula>
    </cfRule>
    <cfRule type="cellIs" dxfId="973" priority="97" stopIfTrue="1" operator="equal">
      <formula>"☓"</formula>
    </cfRule>
  </conditionalFormatting>
  <conditionalFormatting sqref="X60:Y61">
    <cfRule type="cellIs" dxfId="972" priority="108" stopIfTrue="1" operator="greaterThan">
      <formula>0</formula>
    </cfRule>
    <cfRule type="cellIs" dxfId="971" priority="104" stopIfTrue="1" operator="greaterThan">
      <formula>0</formula>
    </cfRule>
    <cfRule type="cellIs" dxfId="970" priority="105" stopIfTrue="1" operator="equal">
      <formula>"☓"</formula>
    </cfRule>
    <cfRule type="containsText" dxfId="969" priority="106" stopIfTrue="1" operator="containsText" text="☓">
      <formula>NOT(ISERROR(SEARCH("☓",X60)))</formula>
    </cfRule>
    <cfRule type="cellIs" dxfId="968" priority="107" stopIfTrue="1" operator="equal">
      <formula>"☓"</formula>
    </cfRule>
  </conditionalFormatting>
  <conditionalFormatting sqref="X117:Y147">
    <cfRule type="cellIs" dxfId="967" priority="61" stopIfTrue="1" operator="equal">
      <formula>"☓"</formula>
    </cfRule>
    <cfRule type="containsText" dxfId="966" priority="58" stopIfTrue="1" operator="containsText" text="☓">
      <formula>NOT(ISERROR(SEARCH("☓",X117)))</formula>
    </cfRule>
    <cfRule type="cellIs" dxfId="965" priority="60" stopIfTrue="1" operator="greaterThan">
      <formula>0</formula>
    </cfRule>
    <cfRule type="containsText" dxfId="964" priority="62" stopIfTrue="1" operator="containsText" text="☓">
      <formula>NOT(ISERROR(SEARCH("☓",X117)))</formula>
    </cfRule>
    <cfRule type="cellIs" dxfId="963" priority="57" stopIfTrue="1" operator="equal">
      <formula>"☓"</formula>
    </cfRule>
    <cfRule type="cellIs" dxfId="962" priority="56" stopIfTrue="1" operator="greaterThan">
      <formula>0</formula>
    </cfRule>
    <cfRule type="cellIs" dxfId="961" priority="59" stopIfTrue="1" operator="equal">
      <formula>"☓"</formula>
    </cfRule>
  </conditionalFormatting>
  <conditionalFormatting sqref="X54:Z55 AE54:AF55 AH54:AL55">
    <cfRule type="containsText" dxfId="960" priority="250" stopIfTrue="1" operator="containsText" text="☓">
      <formula>NOT(ISERROR(SEARCH("☓",X54)))</formula>
    </cfRule>
    <cfRule type="cellIs" dxfId="959" priority="249" stopIfTrue="1" operator="equal">
      <formula>"☓"</formula>
    </cfRule>
  </conditionalFormatting>
  <conditionalFormatting sqref="X60:AF61">
    <cfRule type="cellIs" dxfId="958" priority="109" stopIfTrue="1" operator="equal">
      <formula>"☓"</formula>
    </cfRule>
    <cfRule type="containsText" dxfId="957" priority="110" stopIfTrue="1" operator="containsText" text="☓">
      <formula>NOT(ISERROR(SEARCH("☓",X60)))</formula>
    </cfRule>
  </conditionalFormatting>
  <conditionalFormatting sqref="Y63 Y68:Y69">
    <cfRule type="cellIs" dxfId="956" priority="209" stopIfTrue="1" operator="equal">
      <formula>"☓"</formula>
    </cfRule>
    <cfRule type="containsText" dxfId="955" priority="210" stopIfTrue="1" operator="containsText" text="☓">
      <formula>NOT(ISERROR(SEARCH("☓",Y63)))</formula>
    </cfRule>
  </conditionalFormatting>
  <conditionalFormatting sqref="Y74:AC74 AI74:AJ74">
    <cfRule type="cellIs" dxfId="954" priority="241" stopIfTrue="1" operator="equal">
      <formula>"☓"</formula>
    </cfRule>
    <cfRule type="containsText" dxfId="953" priority="242" stopIfTrue="1" operator="containsText" text="☓">
      <formula>NOT(ISERROR(SEARCH("☓",Y74)))</formula>
    </cfRule>
  </conditionalFormatting>
  <conditionalFormatting sqref="Y64:AG67">
    <cfRule type="cellIs" dxfId="952" priority="112" stopIfTrue="1" operator="greaterThan">
      <formula>0</formula>
    </cfRule>
    <cfRule type="cellIs" dxfId="951" priority="111" stopIfTrue="1" operator="equal">
      <formula>"☓"</formula>
    </cfRule>
    <cfRule type="cellIs" dxfId="950" priority="113" stopIfTrue="1" operator="equal">
      <formula>"☓"</formula>
    </cfRule>
    <cfRule type="cellIs" dxfId="949" priority="115" stopIfTrue="1" operator="equal">
      <formula>"☓"</formula>
    </cfRule>
    <cfRule type="cellIs" dxfId="948" priority="116" stopIfTrue="1" operator="greaterThan">
      <formula>0</formula>
    </cfRule>
    <cfRule type="cellIs" dxfId="947" priority="117" stopIfTrue="1" operator="equal">
      <formula>"☓"</formula>
    </cfRule>
    <cfRule type="containsText" dxfId="946" priority="118" stopIfTrue="1" operator="containsText" text="☓">
      <formula>NOT(ISERROR(SEARCH("☓",Y64)))</formula>
    </cfRule>
    <cfRule type="containsText" dxfId="945" priority="114" stopIfTrue="1" operator="containsText" text="☓">
      <formula>NOT(ISERROR(SEARCH("☓",Y64)))</formula>
    </cfRule>
  </conditionalFormatting>
  <conditionalFormatting sqref="Z119:AA145 AD119:AK145">
    <cfRule type="cellIs" dxfId="944" priority="237" stopIfTrue="1" operator="equal">
      <formula>"☓"</formula>
    </cfRule>
    <cfRule type="containsText" dxfId="943" priority="238" stopIfTrue="1" operator="containsText" text="☓">
      <formula>NOT(ISERROR(SEARCH("☓",Z119)))</formula>
    </cfRule>
  </conditionalFormatting>
  <conditionalFormatting sqref="AA54:AD57">
    <cfRule type="containsText" dxfId="942" priority="220" stopIfTrue="1" operator="containsText" text="☓">
      <formula>NOT(ISERROR(SEARCH("☓",AA54)))</formula>
    </cfRule>
    <cfRule type="cellIs" dxfId="941" priority="219" stopIfTrue="1" operator="equal">
      <formula>"☓"</formula>
    </cfRule>
  </conditionalFormatting>
  <conditionalFormatting sqref="AA71:AK72">
    <cfRule type="containsText" dxfId="940" priority="94" stopIfTrue="1" operator="containsText" text="☓">
      <formula>NOT(ISERROR(SEARCH("☓",AA71)))</formula>
    </cfRule>
    <cfRule type="cellIs" dxfId="939" priority="93" stopIfTrue="1" operator="equal">
      <formula>"☓"</formula>
    </cfRule>
  </conditionalFormatting>
  <conditionalFormatting sqref="AB118:AC145">
    <cfRule type="cellIs" dxfId="938" priority="48" stopIfTrue="1" operator="greaterThan">
      <formula>0</formula>
    </cfRule>
    <cfRule type="cellIs" dxfId="937" priority="49" stopIfTrue="1" operator="equal">
      <formula>"☓"</formula>
    </cfRule>
    <cfRule type="containsText" dxfId="936" priority="50" stopIfTrue="1" operator="containsText" text="☓">
      <formula>NOT(ISERROR(SEARCH("☓",AB118)))</formula>
    </cfRule>
    <cfRule type="cellIs" dxfId="935" priority="51" stopIfTrue="1" operator="equal">
      <formula>"☓"</formula>
    </cfRule>
    <cfRule type="cellIs" dxfId="934" priority="52" stopIfTrue="1" operator="greaterThan">
      <formula>0</formula>
    </cfRule>
    <cfRule type="containsText" dxfId="933" priority="54" stopIfTrue="1" operator="containsText" text="☓">
      <formula>NOT(ISERROR(SEARCH("☓",AB118)))</formula>
    </cfRule>
    <cfRule type="cellIs" dxfId="932" priority="53" stopIfTrue="1" operator="equal">
      <formula>"☓"</formula>
    </cfRule>
    <cfRule type="cellIs" dxfId="931" priority="47" stopIfTrue="1" operator="equal">
      <formula>"☓"</formula>
    </cfRule>
  </conditionalFormatting>
  <conditionalFormatting sqref="AB63:AE63 AB68:AE68">
    <cfRule type="cellIs" dxfId="930" priority="123" stopIfTrue="1" operator="equal">
      <formula>"☓"</formula>
    </cfRule>
    <cfRule type="cellIs" dxfId="929" priority="124" stopIfTrue="1" operator="greaterThan">
      <formula>0</formula>
    </cfRule>
    <cfRule type="cellIs" dxfId="928" priority="119" stopIfTrue="1" operator="equal">
      <formula>"☓"</formula>
    </cfRule>
    <cfRule type="cellIs" dxfId="927" priority="120" stopIfTrue="1" operator="greaterThan">
      <formula>0</formula>
    </cfRule>
    <cfRule type="containsText" dxfId="926" priority="126" stopIfTrue="1" operator="containsText" text="☓">
      <formula>NOT(ISERROR(SEARCH("☓",AB63)))</formula>
    </cfRule>
    <cfRule type="cellIs" dxfId="925" priority="121" stopIfTrue="1" operator="equal">
      <formula>"☓"</formula>
    </cfRule>
    <cfRule type="containsText" dxfId="924" priority="122" stopIfTrue="1" operator="containsText" text="☓">
      <formula>NOT(ISERROR(SEARCH("☓",AB63)))</formula>
    </cfRule>
    <cfRule type="cellIs" dxfId="923" priority="125" stopIfTrue="1" operator="equal">
      <formula>"☓"</formula>
    </cfRule>
  </conditionalFormatting>
  <conditionalFormatting sqref="AC94:AC114">
    <cfRule type="cellIs" dxfId="922" priority="64" stopIfTrue="1" operator="greaterThan">
      <formula>0</formula>
    </cfRule>
    <cfRule type="cellIs" dxfId="921" priority="63" stopIfTrue="1" operator="equal">
      <formula>"☓"</formula>
    </cfRule>
    <cfRule type="cellIs" dxfId="920" priority="65" stopIfTrue="1" operator="equal">
      <formula>"☓"</formula>
    </cfRule>
    <cfRule type="containsText" dxfId="919" priority="66" stopIfTrue="1" operator="containsText" text="☓">
      <formula>NOT(ISERROR(SEARCH("☓",AC94)))</formula>
    </cfRule>
    <cfRule type="cellIs" dxfId="918" priority="67" stopIfTrue="1" operator="equal">
      <formula>"☓"</formula>
    </cfRule>
    <cfRule type="cellIs" dxfId="917" priority="68" stopIfTrue="1" operator="greaterThan">
      <formula>0</formula>
    </cfRule>
    <cfRule type="cellIs" dxfId="916" priority="69" stopIfTrue="1" operator="equal">
      <formula>"☓"</formula>
    </cfRule>
    <cfRule type="containsText" dxfId="915" priority="70" stopIfTrue="1" operator="containsText" text="☓">
      <formula>NOT(ISERROR(SEARCH("☓",AC94)))</formula>
    </cfRule>
  </conditionalFormatting>
  <conditionalFormatting sqref="AC117 AC146">
    <cfRule type="cellIs" dxfId="914" priority="203" stopIfTrue="1" operator="equal">
      <formula>"☓"</formula>
    </cfRule>
    <cfRule type="containsText" dxfId="913" priority="204" stopIfTrue="1" operator="containsText" text="☓">
      <formula>NOT(ISERROR(SEARCH("☓",AC117)))</formula>
    </cfRule>
  </conditionalFormatting>
  <conditionalFormatting sqref="AD50:AF51">
    <cfRule type="cellIs" dxfId="912" priority="127" stopIfTrue="1" operator="equal">
      <formula>"☓"</formula>
    </cfRule>
    <cfRule type="cellIs" dxfId="911" priority="129" stopIfTrue="1" operator="equal">
      <formula>"☓"</formula>
    </cfRule>
    <cfRule type="containsText" dxfId="910" priority="130" stopIfTrue="1" operator="containsText" text="☓">
      <formula>NOT(ISERROR(SEARCH("☓",AD50)))</formula>
    </cfRule>
    <cfRule type="cellIs" dxfId="909" priority="131" stopIfTrue="1" operator="equal">
      <formula>"☓"</formula>
    </cfRule>
    <cfRule type="cellIs" dxfId="908" priority="132" stopIfTrue="1" operator="greaterThan">
      <formula>0</formula>
    </cfRule>
    <cfRule type="cellIs" dxfId="907" priority="133" stopIfTrue="1" operator="equal">
      <formula>"☓"</formula>
    </cfRule>
    <cfRule type="containsText" dxfId="906" priority="134" stopIfTrue="1" operator="containsText" text="☓">
      <formula>NOT(ISERROR(SEARCH("☓",AD50)))</formula>
    </cfRule>
    <cfRule type="cellIs" dxfId="905" priority="128" stopIfTrue="1" operator="greaterThan">
      <formula>0</formula>
    </cfRule>
  </conditionalFormatting>
  <conditionalFormatting sqref="AD74:AH75">
    <cfRule type="containsText" dxfId="904" priority="86" stopIfTrue="1" operator="containsText" text="☓">
      <formula>NOT(ISERROR(SEARCH("☓",AD74)))</formula>
    </cfRule>
    <cfRule type="cellIs" dxfId="903" priority="85" stopIfTrue="1" operator="equal">
      <formula>"☓"</formula>
    </cfRule>
    <cfRule type="cellIs" dxfId="902" priority="80" stopIfTrue="1" operator="greaterThan">
      <formula>0</formula>
    </cfRule>
    <cfRule type="cellIs" dxfId="901" priority="81" stopIfTrue="1" operator="equal">
      <formula>"☓"</formula>
    </cfRule>
    <cfRule type="containsText" dxfId="900" priority="82" stopIfTrue="1" operator="containsText" text="☓">
      <formula>NOT(ISERROR(SEARCH("☓",AD74)))</formula>
    </cfRule>
    <cfRule type="cellIs" dxfId="899" priority="83" stopIfTrue="1" operator="equal">
      <formula>"☓"</formula>
    </cfRule>
    <cfRule type="cellIs" dxfId="898" priority="84" stopIfTrue="1" operator="greaterThan">
      <formula>0</formula>
    </cfRule>
    <cfRule type="cellIs" dxfId="897" priority="79" stopIfTrue="1" operator="equal">
      <formula>"☓"</formula>
    </cfRule>
  </conditionalFormatting>
  <conditionalFormatting sqref="AG53:AG58">
    <cfRule type="cellIs" dxfId="896" priority="195" stopIfTrue="1" operator="equal">
      <formula>"☓"</formula>
    </cfRule>
    <cfRule type="containsText" dxfId="895" priority="196" stopIfTrue="1" operator="containsText" text="☓">
      <formula>NOT(ISERROR(SEARCH("☓",AG53)))</formula>
    </cfRule>
  </conditionalFormatting>
  <conditionalFormatting sqref="AG60:AL60">
    <cfRule type="cellIs" dxfId="894" priority="247" stopIfTrue="1" operator="equal">
      <formula>"☓"</formula>
    </cfRule>
    <cfRule type="containsText" dxfId="893" priority="248" stopIfTrue="1" operator="containsText" text="☓">
      <formula>NOT(ISERROR(SEARCH("☓",AG60)))</formula>
    </cfRule>
  </conditionalFormatting>
  <conditionalFormatting sqref="AH71:AK72">
    <cfRule type="containsText" dxfId="892" priority="90" stopIfTrue="1" operator="containsText" text="☓">
      <formula>NOT(ISERROR(SEARCH("☓",AH71)))</formula>
    </cfRule>
    <cfRule type="cellIs" dxfId="891" priority="91" stopIfTrue="1" operator="equal">
      <formula>"☓"</formula>
    </cfRule>
    <cfRule type="cellIs" dxfId="890" priority="88" stopIfTrue="1" operator="greaterThan">
      <formula>0</formula>
    </cfRule>
    <cfRule type="cellIs" dxfId="889" priority="87" stopIfTrue="1" operator="equal">
      <formula>"☓"</formula>
    </cfRule>
    <cfRule type="cellIs" dxfId="888" priority="92" stopIfTrue="1" operator="greaterThan">
      <formula>0</formula>
    </cfRule>
    <cfRule type="cellIs" dxfId="887" priority="89" stopIfTrue="1" operator="equal">
      <formula>"☓"</formula>
    </cfRule>
  </conditionalFormatting>
  <conditionalFormatting sqref="AJ39:AK39">
    <cfRule type="cellIs" dxfId="886" priority="143" stopIfTrue="1" operator="equal">
      <formula>"☓"</formula>
    </cfRule>
    <cfRule type="cellIs" dxfId="885" priority="148" stopIfTrue="1" operator="greaterThan">
      <formula>0</formula>
    </cfRule>
    <cfRule type="cellIs" dxfId="884" priority="147" stopIfTrue="1" operator="equal">
      <formula>"☓"</formula>
    </cfRule>
    <cfRule type="containsText" dxfId="883" priority="146" stopIfTrue="1" operator="containsText" text="☓">
      <formula>NOT(ISERROR(SEARCH("☓",AJ39)))</formula>
    </cfRule>
    <cfRule type="cellIs" dxfId="882" priority="145" stopIfTrue="1" operator="equal">
      <formula>"☓"</formula>
    </cfRule>
    <cfRule type="cellIs" dxfId="881" priority="144" stopIfTrue="1" operator="greaterThan">
      <formula>0</formula>
    </cfRule>
  </conditionalFormatting>
  <conditionalFormatting sqref="AJ12:AL21 AK41 AJ42:AL49 Y50:AC50 AG50:AL50">
    <cfRule type="cellIs" dxfId="880" priority="257" stopIfTrue="1" operator="equal">
      <formula>"☓"</formula>
    </cfRule>
    <cfRule type="containsText" dxfId="879" priority="258" stopIfTrue="1" operator="containsText" text="☓">
      <formula>NOT(ISERROR(SEARCH("☓",Y12)))</formula>
    </cfRule>
  </conditionalFormatting>
  <conditionalFormatting sqref="AJ26:AL28">
    <cfRule type="cellIs" dxfId="878" priority="253" stopIfTrue="1" operator="equal">
      <formula>"☓"</formula>
    </cfRule>
    <cfRule type="containsText" dxfId="877" priority="254" stopIfTrue="1" operator="containsText" text="☓">
      <formula>NOT(ISERROR(SEARCH("☓",AJ26)))</formula>
    </cfRule>
  </conditionalFormatting>
  <conditionalFormatting sqref="AJ36:AL39">
    <cfRule type="containsText" dxfId="876" priority="150" stopIfTrue="1" operator="containsText" text="☓">
      <formula>NOT(ISERROR(SEARCH("☓",AJ36)))</formula>
    </cfRule>
    <cfRule type="cellIs" dxfId="875" priority="149" stopIfTrue="1" operator="equal">
      <formula>"☓"</formula>
    </cfRule>
  </conditionalFormatting>
  <conditionalFormatting sqref="I36:V39">
    <cfRule type="cellIs" dxfId="1" priority="1" stopIfTrue="1" operator="equal">
      <formula>"☓"</formula>
    </cfRule>
    <cfRule type="containsText" dxfId="0" priority="2" stopIfTrue="1" operator="containsText" text="☓">
      <formula>NOT(ISERROR(SEARCH("☓",I36)))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AS153"/>
  <sheetViews>
    <sheetView topLeftCell="C1" zoomScale="89" zoomScaleNormal="89" workbookViewId="0">
      <selection activeCell="Q7" sqref="Q7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6.33203125" bestFit="1" customWidth="1"/>
    <col min="41" max="41" width="15.109375" bestFit="1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368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326">
        <v>1</v>
      </c>
      <c r="J3" s="327">
        <v>2</v>
      </c>
      <c r="K3" s="327">
        <v>3</v>
      </c>
      <c r="L3" s="327">
        <v>4</v>
      </c>
      <c r="M3" s="327">
        <v>5</v>
      </c>
      <c r="N3" s="327">
        <v>6</v>
      </c>
      <c r="O3" s="327">
        <v>7</v>
      </c>
      <c r="P3" s="327">
        <v>8</v>
      </c>
      <c r="Q3" s="327">
        <v>9</v>
      </c>
      <c r="R3" s="327">
        <v>10</v>
      </c>
      <c r="S3" s="327">
        <v>11</v>
      </c>
      <c r="T3" s="327">
        <v>12</v>
      </c>
      <c r="U3" s="327">
        <v>13</v>
      </c>
      <c r="V3" s="327">
        <v>14</v>
      </c>
      <c r="W3" s="327">
        <v>15</v>
      </c>
      <c r="X3" s="327">
        <v>16</v>
      </c>
      <c r="Y3" s="327">
        <v>17</v>
      </c>
      <c r="Z3" s="327">
        <v>18</v>
      </c>
      <c r="AA3" s="327">
        <v>19</v>
      </c>
      <c r="AB3" s="327">
        <v>20</v>
      </c>
      <c r="AC3" s="327">
        <v>21</v>
      </c>
      <c r="AD3" s="327">
        <v>22</v>
      </c>
      <c r="AE3" s="327">
        <v>23</v>
      </c>
      <c r="AF3" s="327">
        <v>24</v>
      </c>
      <c r="AG3" s="327">
        <v>25</v>
      </c>
      <c r="AH3" s="327">
        <v>26</v>
      </c>
      <c r="AI3" s="327">
        <v>27</v>
      </c>
      <c r="AJ3" s="327">
        <v>28</v>
      </c>
      <c r="AK3" s="327">
        <v>29</v>
      </c>
      <c r="AL3" s="327">
        <v>30</v>
      </c>
      <c r="AM3" s="328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325" t="s">
        <v>383</v>
      </c>
      <c r="I4" s="332" t="s">
        <v>341</v>
      </c>
      <c r="J4" s="333" t="s">
        <v>342</v>
      </c>
      <c r="K4" s="333" t="s">
        <v>343</v>
      </c>
      <c r="L4" s="333" t="s">
        <v>344</v>
      </c>
      <c r="M4" s="333" t="s">
        <v>345</v>
      </c>
      <c r="N4" s="333" t="s">
        <v>346</v>
      </c>
      <c r="O4" s="333" t="s">
        <v>347</v>
      </c>
      <c r="P4" s="333" t="s">
        <v>341</v>
      </c>
      <c r="Q4" s="333" t="s">
        <v>342</v>
      </c>
      <c r="R4" s="333" t="s">
        <v>343</v>
      </c>
      <c r="S4" s="333" t="s">
        <v>344</v>
      </c>
      <c r="T4" s="333" t="s">
        <v>345</v>
      </c>
      <c r="U4" s="333" t="s">
        <v>346</v>
      </c>
      <c r="V4" s="333" t="s">
        <v>347</v>
      </c>
      <c r="W4" s="333" t="s">
        <v>341</v>
      </c>
      <c r="X4" s="333" t="s">
        <v>342</v>
      </c>
      <c r="Y4" s="333" t="s">
        <v>343</v>
      </c>
      <c r="Z4" s="333" t="s">
        <v>344</v>
      </c>
      <c r="AA4" s="333" t="s">
        <v>345</v>
      </c>
      <c r="AB4" s="333" t="s">
        <v>346</v>
      </c>
      <c r="AC4" s="333" t="s">
        <v>347</v>
      </c>
      <c r="AD4" s="333" t="s">
        <v>341</v>
      </c>
      <c r="AE4" s="333" t="s">
        <v>342</v>
      </c>
      <c r="AF4" s="333" t="s">
        <v>343</v>
      </c>
      <c r="AG4" s="333" t="s">
        <v>344</v>
      </c>
      <c r="AH4" s="333" t="s">
        <v>345</v>
      </c>
      <c r="AI4" s="333" t="s">
        <v>346</v>
      </c>
      <c r="AJ4" s="333" t="s">
        <v>347</v>
      </c>
      <c r="AK4" s="333" t="s">
        <v>341</v>
      </c>
      <c r="AL4" s="334" t="s">
        <v>385</v>
      </c>
      <c r="AM4" s="335" t="s">
        <v>386</v>
      </c>
      <c r="AN4" s="386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10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55"/>
      <c r="Y5" s="55"/>
      <c r="Z5" s="55"/>
      <c r="AA5" s="258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10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82"/>
      <c r="Y6" s="82"/>
      <c r="Z6" s="82"/>
      <c r="AA6" s="258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82"/>
      <c r="Y7" s="82"/>
      <c r="Z7" s="82"/>
      <c r="AA7" s="258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82"/>
      <c r="Y8" s="82"/>
      <c r="Z8" s="82"/>
      <c r="AA8" s="258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10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82"/>
      <c r="Y9" s="82"/>
      <c r="Z9" s="82"/>
      <c r="AA9" s="258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10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82"/>
      <c r="Y10" s="82"/>
      <c r="Z10" s="82"/>
      <c r="AA10" s="258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17" t="s">
        <v>28</v>
      </c>
      <c r="G12" s="18" t="s">
        <v>29</v>
      </c>
      <c r="H12" s="117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258"/>
      <c r="U12" s="258"/>
      <c r="V12" s="258"/>
      <c r="W12" s="258"/>
      <c r="X12" s="258"/>
      <c r="Y12" s="82"/>
      <c r="Z12" s="82"/>
      <c r="AA12" s="258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126">
        <f t="shared" ref="AN12:AN77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258"/>
      <c r="U13" s="258"/>
      <c r="V13" s="258"/>
      <c r="W13" s="258"/>
      <c r="X13" s="258"/>
      <c r="Y13" s="82"/>
      <c r="Z13" s="82"/>
      <c r="AA13" s="258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258"/>
      <c r="U14" s="258"/>
      <c r="V14" s="258"/>
      <c r="W14" s="258"/>
      <c r="X14" s="258"/>
      <c r="Y14" s="82"/>
      <c r="Z14" s="82"/>
      <c r="AA14" s="258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32</v>
      </c>
      <c r="H15" s="102" t="s">
        <v>30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258"/>
      <c r="U15" s="258"/>
      <c r="V15" s="258"/>
      <c r="W15" s="258"/>
      <c r="X15" s="258"/>
      <c r="Y15" s="82"/>
      <c r="Z15" s="82"/>
      <c r="AA15" s="258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258"/>
      <c r="U16" s="258"/>
      <c r="V16" s="258"/>
      <c r="W16" s="258"/>
      <c r="X16" s="258"/>
      <c r="Y16" s="82"/>
      <c r="Z16" s="82"/>
      <c r="AA16" s="258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38</v>
      </c>
      <c r="H17" s="102" t="s">
        <v>30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258"/>
      <c r="U17" s="258"/>
      <c r="V17" s="258"/>
      <c r="W17" s="258"/>
      <c r="X17" s="258"/>
      <c r="Y17" s="82"/>
      <c r="Z17" s="82"/>
      <c r="AA17" s="258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38</v>
      </c>
      <c r="H18" s="102" t="s">
        <v>30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258"/>
      <c r="U18" s="258"/>
      <c r="V18" s="258"/>
      <c r="W18" s="258"/>
      <c r="X18" s="258"/>
      <c r="Y18" s="82"/>
      <c r="Z18" s="82"/>
      <c r="AA18" s="258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258"/>
      <c r="U19" s="258"/>
      <c r="V19" s="258"/>
      <c r="W19" s="258"/>
      <c r="X19" s="258"/>
      <c r="Y19" s="82"/>
      <c r="Z19" s="82"/>
      <c r="AA19" s="258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258"/>
      <c r="U20" s="258"/>
      <c r="V20" s="258"/>
      <c r="W20" s="258"/>
      <c r="X20" s="258"/>
      <c r="Y20" s="82"/>
      <c r="Z20" s="82"/>
      <c r="AA20" s="258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258"/>
      <c r="U21" s="258"/>
      <c r="V21" s="258"/>
      <c r="W21" s="258"/>
      <c r="X21" s="258"/>
      <c r="Y21" s="82"/>
      <c r="Z21" s="82"/>
      <c r="AA21" s="258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258"/>
      <c r="U22" s="258"/>
      <c r="V22" s="258"/>
      <c r="W22" s="258"/>
      <c r="X22" s="258"/>
      <c r="Y22" s="82"/>
      <c r="Z22" s="82"/>
      <c r="AA22" s="258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258"/>
      <c r="U24" s="258"/>
      <c r="V24" s="258"/>
      <c r="W24" s="258"/>
      <c r="X24" s="258"/>
      <c r="Y24" s="82"/>
      <c r="Z24" s="82"/>
      <c r="AA24" s="258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53</v>
      </c>
      <c r="H25" s="102" t="s">
        <v>30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258"/>
      <c r="U25" s="258"/>
      <c r="V25" s="258"/>
      <c r="W25" s="258"/>
      <c r="X25" s="258"/>
      <c r="Y25" s="82"/>
      <c r="Z25" s="82"/>
      <c r="AA25" s="258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56</v>
      </c>
      <c r="H26" s="102" t="s">
        <v>30</v>
      </c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258"/>
      <c r="U26" s="258"/>
      <c r="V26" s="258"/>
      <c r="W26" s="258"/>
      <c r="X26" s="258"/>
      <c r="Y26" s="82"/>
      <c r="Z26" s="82"/>
      <c r="AA26" s="258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59</v>
      </c>
      <c r="H27" s="102" t="s">
        <v>61</v>
      </c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258"/>
      <c r="U27" s="258"/>
      <c r="V27" s="258"/>
      <c r="W27" s="258"/>
      <c r="X27" s="258"/>
      <c r="Y27" s="82"/>
      <c r="Z27" s="82"/>
      <c r="AA27" s="258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59</v>
      </c>
      <c r="H28" s="102" t="s">
        <v>61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258"/>
      <c r="U28" s="258"/>
      <c r="V28" s="258"/>
      <c r="W28" s="258"/>
      <c r="X28" s="258"/>
      <c r="Y28" s="82"/>
      <c r="Z28" s="82"/>
      <c r="AA28" s="258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59</v>
      </c>
      <c r="H29" s="102" t="s">
        <v>61</v>
      </c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258"/>
      <c r="U29" s="258"/>
      <c r="V29" s="258"/>
      <c r="W29" s="258"/>
      <c r="X29" s="258"/>
      <c r="Y29" s="82"/>
      <c r="Z29" s="82"/>
      <c r="AA29" s="258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68</v>
      </c>
      <c r="H30" s="102" t="s">
        <v>10</v>
      </c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258"/>
      <c r="U30" s="258"/>
      <c r="V30" s="258"/>
      <c r="W30" s="258"/>
      <c r="X30" s="258"/>
      <c r="Y30" s="82"/>
      <c r="Z30" s="82"/>
      <c r="AA30" s="258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10" t="s">
        <v>71</v>
      </c>
      <c r="G31" s="11" t="s">
        <v>72</v>
      </c>
      <c r="H31" s="102" t="s">
        <v>61</v>
      </c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258"/>
      <c r="U31" s="258"/>
      <c r="V31" s="258"/>
      <c r="W31" s="258"/>
      <c r="X31" s="258"/>
      <c r="Y31" s="82"/>
      <c r="Z31" s="82"/>
      <c r="AA31" s="258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10</v>
      </c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258"/>
      <c r="U32" s="258"/>
      <c r="V32" s="258"/>
      <c r="W32" s="258"/>
      <c r="X32" s="258"/>
      <c r="Y32" s="82"/>
      <c r="Z32" s="82"/>
      <c r="AA32" s="258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10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258"/>
      <c r="U33" s="258"/>
      <c r="V33" s="258"/>
      <c r="W33" s="258"/>
      <c r="X33" s="258"/>
      <c r="Y33" s="82"/>
      <c r="Z33" s="82"/>
      <c r="AA33" s="258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75</v>
      </c>
      <c r="H34" s="104" t="s">
        <v>10</v>
      </c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258"/>
      <c r="U34" s="258"/>
      <c r="V34" s="258"/>
      <c r="W34" s="258"/>
      <c r="X34" s="258"/>
      <c r="Y34" s="82"/>
      <c r="Z34" s="82"/>
      <c r="AA34" s="258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61</v>
      </c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82"/>
      <c r="Y36" s="82"/>
      <c r="Z36" s="82"/>
      <c r="AA36" s="258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126">
        <f t="shared" si="3"/>
        <v>1</v>
      </c>
      <c r="AO36" s="120">
        <f t="shared" ref="AO36:AO51" si="9">COUNTA(I36:AM36)</f>
        <v>0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61</v>
      </c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82"/>
      <c r="Y37" s="82"/>
      <c r="Z37" s="82"/>
      <c r="AA37" s="258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126">
        <f t="shared" si="3"/>
        <v>1</v>
      </c>
      <c r="AO37" s="89">
        <f t="shared" si="9"/>
        <v>0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90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82"/>
      <c r="Y38" s="82"/>
      <c r="Z38" s="82"/>
      <c r="AA38" s="258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126">
        <f t="shared" si="3"/>
        <v>1</v>
      </c>
      <c r="AO38" s="89">
        <f t="shared" si="9"/>
        <v>0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90</v>
      </c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82"/>
      <c r="Y39" s="82"/>
      <c r="Z39" s="82"/>
      <c r="AA39" s="258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126">
        <f t="shared" si="3"/>
        <v>1</v>
      </c>
      <c r="AO39" s="92">
        <f t="shared" si="9"/>
        <v>0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>
        <f>1-(COUNTIF(I36:I39,"☓"))/4</f>
        <v>1</v>
      </c>
      <c r="J40" s="59">
        <f t="shared" ref="J40:AM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 t="shared" si="10"/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60">
        <f t="shared" si="10"/>
        <v>1</v>
      </c>
      <c r="AN40" s="121" t="str">
        <f>IF(AO40=0,"100%",AVERAGE(AN36:AN39))</f>
        <v>100%</v>
      </c>
      <c r="AO40" s="93">
        <f>SUM(AO36:AO39)</f>
        <v>0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90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82"/>
      <c r="Y41" s="82"/>
      <c r="Z41" s="82"/>
      <c r="AA41" s="258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61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82"/>
      <c r="Y42" s="82"/>
      <c r="Z42" s="82"/>
      <c r="AA42" s="258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61</v>
      </c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82"/>
      <c r="Y43" s="82"/>
      <c r="Z43" s="82"/>
      <c r="AA43" s="258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82"/>
      <c r="Y44" s="82"/>
      <c r="Z44" s="82"/>
      <c r="AA44" s="258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82"/>
      <c r="Y45" s="82"/>
      <c r="Z45" s="82"/>
      <c r="AA45" s="258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82"/>
      <c r="Y46" s="82"/>
      <c r="Z46" s="82"/>
      <c r="AA46" s="258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82"/>
      <c r="Y47" s="82"/>
      <c r="Z47" s="82"/>
      <c r="AA47" s="258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82"/>
      <c r="Y48" s="82"/>
      <c r="Z48" s="82"/>
      <c r="AA48" s="258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82"/>
      <c r="Y49" s="82"/>
      <c r="Z49" s="82"/>
      <c r="AA49" s="258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0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82"/>
      <c r="Y50" s="82"/>
      <c r="Z50" s="82"/>
      <c r="AA50" s="258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04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82"/>
      <c r="Y51" s="82"/>
      <c r="Z51" s="82"/>
      <c r="AA51" s="258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82"/>
      <c r="Y53" s="82"/>
      <c r="Z53" s="82"/>
      <c r="AA53" s="258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82"/>
      <c r="Y54" s="82"/>
      <c r="Z54" s="82"/>
      <c r="AA54" s="258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82"/>
      <c r="Y55" s="82"/>
      <c r="Z55" s="82"/>
      <c r="AA55" s="258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82"/>
      <c r="Y56" s="82"/>
      <c r="Z56" s="82"/>
      <c r="AA56" s="258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82"/>
      <c r="Y57" s="82"/>
      <c r="Z57" s="82"/>
      <c r="AA57" s="258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82"/>
      <c r="Y58" s="82"/>
      <c r="Z58" s="82"/>
      <c r="AA58" s="258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111">
        <f>1-(COUNTIF(I53:I58,"☓"))/6</f>
        <v>1</v>
      </c>
      <c r="J59" s="74">
        <f t="shared" ref="J59:AM59" si="13">1-(COUNTIF(J53:J58,"☓"))/6</f>
        <v>1</v>
      </c>
      <c r="K59" s="74">
        <f t="shared" si="13"/>
        <v>1</v>
      </c>
      <c r="L59" s="74">
        <f t="shared" si="13"/>
        <v>1</v>
      </c>
      <c r="M59" s="74">
        <f t="shared" si="13"/>
        <v>1</v>
      </c>
      <c r="N59" s="74">
        <f t="shared" si="13"/>
        <v>1</v>
      </c>
      <c r="O59" s="74">
        <f t="shared" si="13"/>
        <v>1</v>
      </c>
      <c r="P59" s="74">
        <f t="shared" si="13"/>
        <v>1</v>
      </c>
      <c r="Q59" s="74">
        <f t="shared" si="13"/>
        <v>1</v>
      </c>
      <c r="R59" s="74">
        <f t="shared" si="13"/>
        <v>1</v>
      </c>
      <c r="S59" s="74">
        <f t="shared" si="13"/>
        <v>1</v>
      </c>
      <c r="T59" s="74">
        <f t="shared" si="13"/>
        <v>1</v>
      </c>
      <c r="U59" s="74">
        <f t="shared" si="13"/>
        <v>1</v>
      </c>
      <c r="V59" s="74">
        <f t="shared" si="13"/>
        <v>1</v>
      </c>
      <c r="W59" s="74">
        <f t="shared" si="13"/>
        <v>1</v>
      </c>
      <c r="X59" s="74">
        <f t="shared" si="13"/>
        <v>1</v>
      </c>
      <c r="Y59" s="74">
        <f t="shared" si="13"/>
        <v>1</v>
      </c>
      <c r="Z59" s="74">
        <f t="shared" si="13"/>
        <v>1</v>
      </c>
      <c r="AA59" s="74">
        <f t="shared" si="13"/>
        <v>1</v>
      </c>
      <c r="AB59" s="74">
        <f t="shared" si="13"/>
        <v>1</v>
      </c>
      <c r="AC59" s="74">
        <f t="shared" si="13"/>
        <v>1</v>
      </c>
      <c r="AD59" s="74">
        <f t="shared" si="13"/>
        <v>1</v>
      </c>
      <c r="AE59" s="74">
        <f t="shared" si="13"/>
        <v>1</v>
      </c>
      <c r="AF59" s="74">
        <f t="shared" si="13"/>
        <v>1</v>
      </c>
      <c r="AG59" s="74">
        <f t="shared" si="13"/>
        <v>1</v>
      </c>
      <c r="AH59" s="74">
        <f t="shared" si="13"/>
        <v>1</v>
      </c>
      <c r="AI59" s="74">
        <f t="shared" si="13"/>
        <v>1</v>
      </c>
      <c r="AJ59" s="74">
        <f t="shared" si="13"/>
        <v>1</v>
      </c>
      <c r="AK59" s="74">
        <f t="shared" si="13"/>
        <v>1</v>
      </c>
      <c r="AL59" s="74">
        <f t="shared" si="13"/>
        <v>1</v>
      </c>
      <c r="AM59" s="123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82"/>
      <c r="Y60" s="82"/>
      <c r="Z60" s="82"/>
      <c r="AA60" s="258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14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82"/>
      <c r="AA61" s="258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82"/>
      <c r="Z63" s="82"/>
      <c r="AA63" s="258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258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258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258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258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82"/>
      <c r="Z68" s="82"/>
      <c r="AA68" s="258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82"/>
      <c r="Z69" s="82"/>
      <c r="AA69" s="258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82"/>
      <c r="Z71" s="82"/>
      <c r="AA71" s="258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82"/>
      <c r="Y72" s="82"/>
      <c r="Z72" s="82"/>
      <c r="AA72" s="258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82"/>
      <c r="Y74" s="82"/>
      <c r="Z74" s="82"/>
      <c r="AA74" s="258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126">
        <f t="shared" si="3"/>
        <v>1</v>
      </c>
      <c r="AO74" s="89">
        <f t="shared" ref="AO74:AO75" si="19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84"/>
      <c r="Y75" s="84"/>
      <c r="Z75" s="84"/>
      <c r="AA75" s="258"/>
      <c r="AB75" s="84"/>
      <c r="AC75" s="84"/>
      <c r="AD75" s="84"/>
      <c r="AE75" s="84"/>
      <c r="AF75" s="84"/>
      <c r="AG75" s="84"/>
      <c r="AH75" s="84"/>
      <c r="AI75" s="84"/>
      <c r="AJ75" s="84"/>
      <c r="AK75" s="84"/>
      <c r="AL75" s="84"/>
      <c r="AM75" s="84"/>
      <c r="AN75" s="126">
        <f t="shared" si="3"/>
        <v>1</v>
      </c>
      <c r="AO75" s="89">
        <f t="shared" si="19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56">
        <f>1-(COUNTIF(I74:I75,"☓"))/2</f>
        <v>1</v>
      </c>
      <c r="J76" s="59">
        <f t="shared" ref="J76:AM76" si="20">1-(COUNTIF(J74:J75,"☓"))/2</f>
        <v>1</v>
      </c>
      <c r="K76" s="59">
        <f t="shared" si="20"/>
        <v>1</v>
      </c>
      <c r="L76" s="59">
        <f t="shared" si="20"/>
        <v>1</v>
      </c>
      <c r="M76" s="59">
        <f t="shared" si="20"/>
        <v>1</v>
      </c>
      <c r="N76" s="59">
        <f t="shared" si="20"/>
        <v>1</v>
      </c>
      <c r="O76" s="59">
        <f t="shared" si="20"/>
        <v>1</v>
      </c>
      <c r="P76" s="59">
        <f t="shared" si="20"/>
        <v>1</v>
      </c>
      <c r="Q76" s="59">
        <f t="shared" si="20"/>
        <v>1</v>
      </c>
      <c r="R76" s="59">
        <f t="shared" si="20"/>
        <v>1</v>
      </c>
      <c r="S76" s="59">
        <f t="shared" si="20"/>
        <v>1</v>
      </c>
      <c r="T76" s="59">
        <f t="shared" si="20"/>
        <v>1</v>
      </c>
      <c r="U76" s="59">
        <f t="shared" si="20"/>
        <v>1</v>
      </c>
      <c r="V76" s="59">
        <f t="shared" si="20"/>
        <v>1</v>
      </c>
      <c r="W76" s="59">
        <f t="shared" si="20"/>
        <v>1</v>
      </c>
      <c r="X76" s="59">
        <f t="shared" si="20"/>
        <v>1</v>
      </c>
      <c r="Y76" s="59">
        <f t="shared" si="20"/>
        <v>1</v>
      </c>
      <c r="Z76" s="59">
        <f t="shared" si="20"/>
        <v>1</v>
      </c>
      <c r="AA76" s="59">
        <f t="shared" si="20"/>
        <v>1</v>
      </c>
      <c r="AB76" s="59">
        <f t="shared" si="20"/>
        <v>1</v>
      </c>
      <c r="AC76" s="59">
        <f t="shared" si="20"/>
        <v>1</v>
      </c>
      <c r="AD76" s="59">
        <f t="shared" si="20"/>
        <v>1</v>
      </c>
      <c r="AE76" s="59">
        <f t="shared" si="20"/>
        <v>1</v>
      </c>
      <c r="AF76" s="59">
        <f t="shared" si="20"/>
        <v>1</v>
      </c>
      <c r="AG76" s="59">
        <f t="shared" si="20"/>
        <v>1</v>
      </c>
      <c r="AH76" s="59">
        <f t="shared" si="20"/>
        <v>1</v>
      </c>
      <c r="AI76" s="59">
        <f t="shared" si="20"/>
        <v>1</v>
      </c>
      <c r="AJ76" s="59">
        <f t="shared" si="20"/>
        <v>1</v>
      </c>
      <c r="AK76" s="59">
        <f t="shared" si="20"/>
        <v>1</v>
      </c>
      <c r="AL76" s="59">
        <f t="shared" si="20"/>
        <v>1</v>
      </c>
      <c r="AM76" s="60">
        <f t="shared" si="20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55"/>
      <c r="Y77" s="55"/>
      <c r="Z77" s="55"/>
      <c r="AA77" s="258"/>
      <c r="AB77" s="55"/>
      <c r="AC77" s="55"/>
      <c r="AD77" s="55"/>
      <c r="AE77" s="55"/>
      <c r="AF77" s="55"/>
      <c r="AG77" s="55"/>
      <c r="AH77" s="55"/>
      <c r="AI77" s="55"/>
      <c r="AJ77" s="55"/>
      <c r="AK77" s="55"/>
      <c r="AL77" s="55"/>
      <c r="AM77" s="55"/>
      <c r="AN77" s="126">
        <f t="shared" si="3"/>
        <v>1</v>
      </c>
      <c r="AO77" s="89">
        <f t="shared" ref="AO77:AO114" si="21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10" t="s">
        <v>185</v>
      </c>
      <c r="G78" s="11" t="s">
        <v>186</v>
      </c>
      <c r="H78" s="118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82"/>
      <c r="Y78" s="82"/>
      <c r="Z78" s="82"/>
      <c r="AA78" s="258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126">
        <f t="shared" ref="AN78:AN92" si="22">IF(COUNTA(I78:AM78)=0,1,1-COUNTIF(I78:AM78,"☓")/31)</f>
        <v>1</v>
      </c>
      <c r="AO78" s="89">
        <f t="shared" si="21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82"/>
      <c r="Y79" s="82"/>
      <c r="Z79" s="82"/>
      <c r="AA79" s="258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126">
        <f t="shared" si="22"/>
        <v>1</v>
      </c>
      <c r="AO79" s="89">
        <f t="shared" si="21"/>
        <v>0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82"/>
      <c r="Y80" s="82"/>
      <c r="Z80" s="82"/>
      <c r="AA80" s="258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126">
        <f t="shared" si="22"/>
        <v>1</v>
      </c>
      <c r="AO80" s="89">
        <f t="shared" si="21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82"/>
      <c r="Y81" s="82"/>
      <c r="Z81" s="82"/>
      <c r="AA81" s="258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126">
        <f t="shared" si="22"/>
        <v>1</v>
      </c>
      <c r="AO81" s="89">
        <f t="shared" si="21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82"/>
      <c r="Y82" s="82"/>
      <c r="Z82" s="82"/>
      <c r="AA82" s="258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126">
        <f t="shared" si="22"/>
        <v>1</v>
      </c>
      <c r="AO82" s="89">
        <f t="shared" si="21"/>
        <v>0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82"/>
      <c r="Y83" s="82"/>
      <c r="Z83" s="82"/>
      <c r="AA83" s="258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126">
        <f t="shared" si="22"/>
        <v>1</v>
      </c>
      <c r="AO83" s="89">
        <f t="shared" si="21"/>
        <v>0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82"/>
      <c r="Y84" s="82"/>
      <c r="Z84" s="82"/>
      <c r="AA84" s="258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126">
        <f t="shared" si="22"/>
        <v>1</v>
      </c>
      <c r="AO84" s="89">
        <f t="shared" si="21"/>
        <v>0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82"/>
      <c r="Y85" s="82"/>
      <c r="Z85" s="82"/>
      <c r="AA85" s="258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126">
        <f t="shared" si="22"/>
        <v>1</v>
      </c>
      <c r="AO85" s="89">
        <f t="shared" si="21"/>
        <v>0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82"/>
      <c r="Y86" s="82"/>
      <c r="Z86" s="82"/>
      <c r="AA86" s="258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126">
        <f t="shared" si="22"/>
        <v>1</v>
      </c>
      <c r="AO86" s="89">
        <f t="shared" si="21"/>
        <v>0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82"/>
      <c r="Y87" s="82"/>
      <c r="Z87" s="82"/>
      <c r="AA87" s="258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126">
        <f t="shared" si="22"/>
        <v>1</v>
      </c>
      <c r="AO87" s="89">
        <f t="shared" si="21"/>
        <v>0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82"/>
      <c r="Y88" s="82"/>
      <c r="Z88" s="82"/>
      <c r="AA88" s="258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126">
        <f t="shared" si="22"/>
        <v>1</v>
      </c>
      <c r="AO88" s="89">
        <f t="shared" si="21"/>
        <v>0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82"/>
      <c r="Y89" s="82"/>
      <c r="Z89" s="82"/>
      <c r="AA89" s="258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126">
        <f t="shared" si="22"/>
        <v>1</v>
      </c>
      <c r="AO89" s="89">
        <f t="shared" si="21"/>
        <v>0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82"/>
      <c r="Y90" s="82"/>
      <c r="Z90" s="82"/>
      <c r="AA90" s="258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126">
        <f t="shared" si="22"/>
        <v>1</v>
      </c>
      <c r="AO90" s="89">
        <f t="shared" si="21"/>
        <v>0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82"/>
      <c r="Y91" s="82"/>
      <c r="Z91" s="82"/>
      <c r="AA91" s="258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126">
        <f t="shared" si="22"/>
        <v>1</v>
      </c>
      <c r="AO91" s="89">
        <f t="shared" si="21"/>
        <v>0</v>
      </c>
      <c r="AP91" s="64"/>
      <c r="AS91" s="54" t="s">
        <v>374</v>
      </c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82"/>
      <c r="Y92" s="82"/>
      <c r="Z92" s="82"/>
      <c r="AA92" s="258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126">
        <f t="shared" si="22"/>
        <v>1</v>
      </c>
      <c r="AO92" s="89">
        <f t="shared" si="21"/>
        <v>0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1</v>
      </c>
      <c r="J93" s="59">
        <f t="shared" ref="J93:AM93" si="23">1-(COUNTIF(J77:J92,"☓"))/16</f>
        <v>1</v>
      </c>
      <c r="K93" s="59">
        <f t="shared" si="23"/>
        <v>1</v>
      </c>
      <c r="L93" s="59">
        <f t="shared" si="23"/>
        <v>1</v>
      </c>
      <c r="M93" s="59">
        <f t="shared" si="23"/>
        <v>1</v>
      </c>
      <c r="N93" s="59">
        <f t="shared" si="23"/>
        <v>1</v>
      </c>
      <c r="O93" s="59">
        <f t="shared" si="23"/>
        <v>1</v>
      </c>
      <c r="P93" s="59">
        <f t="shared" si="23"/>
        <v>1</v>
      </c>
      <c r="Q93" s="59">
        <f t="shared" si="23"/>
        <v>1</v>
      </c>
      <c r="R93" s="59">
        <f t="shared" si="23"/>
        <v>1</v>
      </c>
      <c r="S93" s="59">
        <f t="shared" si="23"/>
        <v>1</v>
      </c>
      <c r="T93" s="59">
        <f t="shared" si="23"/>
        <v>1</v>
      </c>
      <c r="U93" s="59">
        <f t="shared" si="23"/>
        <v>1</v>
      </c>
      <c r="V93" s="59">
        <f t="shared" si="23"/>
        <v>1</v>
      </c>
      <c r="W93" s="59">
        <f t="shared" si="23"/>
        <v>1</v>
      </c>
      <c r="X93" s="59">
        <f t="shared" si="23"/>
        <v>1</v>
      </c>
      <c r="Y93" s="59">
        <f t="shared" si="23"/>
        <v>1</v>
      </c>
      <c r="Z93" s="59">
        <f t="shared" si="23"/>
        <v>1</v>
      </c>
      <c r="AA93" s="59">
        <f t="shared" si="23"/>
        <v>1</v>
      </c>
      <c r="AB93" s="59">
        <f t="shared" si="23"/>
        <v>1</v>
      </c>
      <c r="AC93" s="59">
        <f t="shared" si="23"/>
        <v>1</v>
      </c>
      <c r="AD93" s="59">
        <f t="shared" si="23"/>
        <v>1</v>
      </c>
      <c r="AE93" s="59">
        <f t="shared" si="23"/>
        <v>1</v>
      </c>
      <c r="AF93" s="59">
        <f t="shared" si="23"/>
        <v>1</v>
      </c>
      <c r="AG93" s="59">
        <f t="shared" si="23"/>
        <v>1</v>
      </c>
      <c r="AH93" s="59">
        <f t="shared" si="23"/>
        <v>1</v>
      </c>
      <c r="AI93" s="59">
        <f t="shared" si="23"/>
        <v>1</v>
      </c>
      <c r="AJ93" s="59">
        <f t="shared" si="23"/>
        <v>1</v>
      </c>
      <c r="AK93" s="59">
        <f t="shared" si="23"/>
        <v>1</v>
      </c>
      <c r="AL93" s="59">
        <f t="shared" si="23"/>
        <v>1</v>
      </c>
      <c r="AM93" s="60">
        <f t="shared" si="23"/>
        <v>1</v>
      </c>
      <c r="AN93" s="97" t="str">
        <f>IF(AO93=0,"100%",AVERAGE(I93:AM93))</f>
        <v>100%</v>
      </c>
      <c r="AO93" s="93">
        <f>SUM(AO77:AO92)</f>
        <v>0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82"/>
      <c r="Y94" s="82"/>
      <c r="Z94" s="82"/>
      <c r="AA94" s="258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126">
        <f t="shared" ref="AN94:AN114" si="24">IF(COUNTA(I94:AM94)=0,1,1-COUNTIF(I94:AM94,"☓")/31)</f>
        <v>1</v>
      </c>
      <c r="AO94" s="89">
        <f t="shared" si="21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82"/>
      <c r="Y95" s="82"/>
      <c r="Z95" s="82"/>
      <c r="AA95" s="258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126">
        <f t="shared" si="24"/>
        <v>1</v>
      </c>
      <c r="AO95" s="89">
        <f t="shared" si="21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82"/>
      <c r="Y96" s="82"/>
      <c r="Z96" s="82"/>
      <c r="AA96" s="258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126">
        <f t="shared" si="24"/>
        <v>1</v>
      </c>
      <c r="AO96" s="89">
        <f t="shared" si="21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82"/>
      <c r="Y97" s="82"/>
      <c r="Z97" s="82"/>
      <c r="AA97" s="258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126">
        <f t="shared" si="24"/>
        <v>1</v>
      </c>
      <c r="AO97" s="89">
        <f t="shared" si="21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82"/>
      <c r="Y98" s="82"/>
      <c r="Z98" s="82"/>
      <c r="AA98" s="258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126">
        <f t="shared" si="24"/>
        <v>1</v>
      </c>
      <c r="AO98" s="89">
        <f t="shared" si="21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82"/>
      <c r="Y99" s="82"/>
      <c r="Z99" s="82"/>
      <c r="AA99" s="258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126">
        <f t="shared" si="24"/>
        <v>1</v>
      </c>
      <c r="AO99" s="89">
        <f t="shared" si="21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82"/>
      <c r="Y100" s="82"/>
      <c r="Z100" s="82"/>
      <c r="AA100" s="258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126">
        <f t="shared" si="24"/>
        <v>1</v>
      </c>
      <c r="AO100" s="89">
        <f t="shared" si="21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82"/>
      <c r="Y101" s="82"/>
      <c r="Z101" s="82"/>
      <c r="AA101" s="258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126">
        <f t="shared" si="24"/>
        <v>1</v>
      </c>
      <c r="AO101" s="89">
        <f t="shared" si="21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82"/>
      <c r="Y102" s="82"/>
      <c r="Z102" s="82"/>
      <c r="AA102" s="258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126">
        <f t="shared" si="24"/>
        <v>1</v>
      </c>
      <c r="AO102" s="89">
        <f t="shared" si="21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82"/>
      <c r="Y103" s="82"/>
      <c r="Z103" s="82"/>
      <c r="AA103" s="258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126">
        <f t="shared" si="24"/>
        <v>1</v>
      </c>
      <c r="AO103" s="89">
        <f t="shared" si="21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82"/>
      <c r="Y104" s="82"/>
      <c r="Z104" s="82"/>
      <c r="AA104" s="258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126">
        <f t="shared" si="24"/>
        <v>1</v>
      </c>
      <c r="AO104" s="89">
        <f t="shared" si="21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82"/>
      <c r="Y105" s="82"/>
      <c r="Z105" s="82"/>
      <c r="AA105" s="258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126">
        <f t="shared" si="24"/>
        <v>1</v>
      </c>
      <c r="AO105" s="89">
        <f t="shared" si="21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82"/>
      <c r="Y106" s="82"/>
      <c r="Z106" s="82"/>
      <c r="AA106" s="258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126">
        <f t="shared" si="24"/>
        <v>1</v>
      </c>
      <c r="AO106" s="89">
        <f t="shared" si="21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82"/>
      <c r="Y107" s="82"/>
      <c r="Z107" s="82"/>
      <c r="AA107" s="258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126">
        <f t="shared" si="24"/>
        <v>1</v>
      </c>
      <c r="AO107" s="89">
        <f t="shared" si="21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82"/>
      <c r="Y108" s="82"/>
      <c r="Z108" s="82"/>
      <c r="AA108" s="258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126">
        <f t="shared" si="24"/>
        <v>1</v>
      </c>
      <c r="AO108" s="89">
        <f t="shared" si="21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82"/>
      <c r="Y109" s="82"/>
      <c r="Z109" s="82"/>
      <c r="AA109" s="258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126">
        <f t="shared" si="24"/>
        <v>1</v>
      </c>
      <c r="AO109" s="89">
        <f t="shared" si="21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82"/>
      <c r="Y110" s="82"/>
      <c r="Z110" s="82"/>
      <c r="AA110" s="258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126">
        <f t="shared" si="24"/>
        <v>1</v>
      </c>
      <c r="AO110" s="89">
        <f t="shared" si="21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82"/>
      <c r="Y111" s="82"/>
      <c r="Z111" s="82"/>
      <c r="AA111" s="258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126">
        <f t="shared" si="24"/>
        <v>1</v>
      </c>
      <c r="AO111" s="89">
        <f t="shared" si="21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82"/>
      <c r="Y112" s="82"/>
      <c r="Z112" s="82"/>
      <c r="AA112" s="258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126">
        <f t="shared" si="24"/>
        <v>1</v>
      </c>
      <c r="AO112" s="89">
        <f t="shared" si="21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82"/>
      <c r="Y113" s="82"/>
      <c r="Z113" s="82"/>
      <c r="AA113" s="258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126">
        <f t="shared" si="24"/>
        <v>1</v>
      </c>
      <c r="AO113" s="89">
        <f t="shared" si="21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33" t="s">
        <v>262</v>
      </c>
      <c r="G114" s="34" t="s">
        <v>263</v>
      </c>
      <c r="H114" s="10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82"/>
      <c r="Y114" s="82"/>
      <c r="Z114" s="82"/>
      <c r="AA114" s="258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126">
        <f t="shared" si="24"/>
        <v>1</v>
      </c>
      <c r="AO114" s="89">
        <f t="shared" si="21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1</v>
      </c>
      <c r="J116" s="76">
        <f t="shared" ref="J116:AM116" si="26">AVERAGE(J115,J93,J76,J73,J70,J62,J59,J52,J40,J35,J11)</f>
        <v>1</v>
      </c>
      <c r="K116" s="76">
        <f t="shared" si="26"/>
        <v>1</v>
      </c>
      <c r="L116" s="76">
        <f t="shared" si="26"/>
        <v>1</v>
      </c>
      <c r="M116" s="76">
        <f t="shared" si="26"/>
        <v>1</v>
      </c>
      <c r="N116" s="76">
        <f t="shared" si="26"/>
        <v>1</v>
      </c>
      <c r="O116" s="76">
        <f t="shared" si="26"/>
        <v>1</v>
      </c>
      <c r="P116" s="76">
        <f t="shared" si="26"/>
        <v>1</v>
      </c>
      <c r="Q116" s="76">
        <f t="shared" si="26"/>
        <v>1</v>
      </c>
      <c r="R116" s="76">
        <f t="shared" si="26"/>
        <v>1</v>
      </c>
      <c r="S116" s="76">
        <f t="shared" si="26"/>
        <v>1</v>
      </c>
      <c r="T116" s="76">
        <f t="shared" si="26"/>
        <v>1</v>
      </c>
      <c r="U116" s="76">
        <f t="shared" si="26"/>
        <v>1</v>
      </c>
      <c r="V116" s="76">
        <f t="shared" si="26"/>
        <v>1</v>
      </c>
      <c r="W116" s="76">
        <f t="shared" si="26"/>
        <v>1</v>
      </c>
      <c r="X116" s="76">
        <f t="shared" si="26"/>
        <v>1</v>
      </c>
      <c r="Y116" s="76">
        <f t="shared" si="26"/>
        <v>1</v>
      </c>
      <c r="Z116" s="76">
        <f t="shared" si="26"/>
        <v>1</v>
      </c>
      <c r="AA116" s="76">
        <f t="shared" si="26"/>
        <v>1</v>
      </c>
      <c r="AB116" s="76">
        <f t="shared" si="26"/>
        <v>1</v>
      </c>
      <c r="AC116" s="76">
        <f t="shared" si="26"/>
        <v>1</v>
      </c>
      <c r="AD116" s="76">
        <f t="shared" si="26"/>
        <v>1</v>
      </c>
      <c r="AE116" s="76">
        <f t="shared" si="26"/>
        <v>1</v>
      </c>
      <c r="AF116" s="76">
        <f t="shared" si="26"/>
        <v>1</v>
      </c>
      <c r="AG116" s="76">
        <f t="shared" si="26"/>
        <v>1</v>
      </c>
      <c r="AH116" s="76">
        <f t="shared" si="26"/>
        <v>1</v>
      </c>
      <c r="AI116" s="76">
        <f t="shared" si="26"/>
        <v>1</v>
      </c>
      <c r="AJ116" s="76">
        <f t="shared" si="26"/>
        <v>1</v>
      </c>
      <c r="AK116" s="76">
        <f t="shared" si="26"/>
        <v>1</v>
      </c>
      <c r="AL116" s="76">
        <f t="shared" si="26"/>
        <v>1</v>
      </c>
      <c r="AM116" s="77">
        <f t="shared" si="26"/>
        <v>1</v>
      </c>
      <c r="AN116" s="98">
        <f>1-AO116/3069</f>
        <v>1</v>
      </c>
      <c r="AO116" s="95">
        <f>AO115+AO93+AO76+AO73+AO70+AO62+AO59+AO52+AO40+AO35+AO23+AO11</f>
        <v>0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28"/>
        <v>1</v>
      </c>
      <c r="AO119" s="89">
        <f t="shared" si="27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65"/>
      <c r="J120" s="65"/>
      <c r="K120" s="65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28"/>
        <v>1</v>
      </c>
      <c r="AO120" s="89">
        <f t="shared" si="27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65"/>
      <c r="J121" s="65"/>
      <c r="K121" s="65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28"/>
        <v>1</v>
      </c>
      <c r="AO121" s="89">
        <f t="shared" si="27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65"/>
      <c r="J122" s="65"/>
      <c r="K122" s="65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28"/>
        <v>1</v>
      </c>
      <c r="AO122" s="89">
        <f t="shared" si="27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65"/>
      <c r="J123" s="65"/>
      <c r="K123" s="65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28"/>
        <v>1</v>
      </c>
      <c r="AO123" s="89">
        <f t="shared" si="27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65"/>
      <c r="J124" s="65"/>
      <c r="K124" s="65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28"/>
        <v>1</v>
      </c>
      <c r="AO124" s="89">
        <f t="shared" si="27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65"/>
      <c r="J125" s="65"/>
      <c r="K125" s="65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28"/>
        <v>1</v>
      </c>
      <c r="AO125" s="89">
        <f t="shared" si="27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65"/>
      <c r="J126" s="65"/>
      <c r="K126" s="65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28"/>
        <v>1</v>
      </c>
      <c r="AO126" s="89">
        <f t="shared" si="27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65"/>
      <c r="J127" s="65"/>
      <c r="K127" s="65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28"/>
        <v>1</v>
      </c>
      <c r="AO127" s="89">
        <f t="shared" si="27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65"/>
      <c r="J128" s="65"/>
      <c r="K128" s="65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28"/>
        <v>1</v>
      </c>
      <c r="AO128" s="89">
        <f t="shared" si="27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65"/>
      <c r="J129" s="65"/>
      <c r="K129" s="65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28"/>
        <v>1</v>
      </c>
      <c r="AO129" s="89">
        <f t="shared" si="27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65"/>
      <c r="J130" s="65"/>
      <c r="K130" s="65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28"/>
        <v>1</v>
      </c>
      <c r="AO130" s="89">
        <f t="shared" si="27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65"/>
      <c r="J131" s="65"/>
      <c r="K131" s="65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28"/>
        <v>1</v>
      </c>
      <c r="AO131" s="89">
        <f t="shared" si="27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65"/>
      <c r="J132" s="65"/>
      <c r="K132" s="65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28"/>
        <v>1</v>
      </c>
      <c r="AO132" s="89">
        <f t="shared" si="27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65"/>
      <c r="J133" s="65"/>
      <c r="K133" s="65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28"/>
        <v>1</v>
      </c>
      <c r="AO133" s="89">
        <f t="shared" si="27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65"/>
      <c r="J134" s="65"/>
      <c r="K134" s="65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28"/>
        <v>1</v>
      </c>
      <c r="AO134" s="89">
        <f t="shared" si="27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65"/>
      <c r="J135" s="65"/>
      <c r="K135" s="65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28"/>
        <v>1</v>
      </c>
      <c r="AO135" s="89">
        <f t="shared" si="27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65"/>
      <c r="J136" s="65"/>
      <c r="K136" s="65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28"/>
        <v>1</v>
      </c>
      <c r="AO136" s="89">
        <f t="shared" si="27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65"/>
      <c r="J137" s="65"/>
      <c r="K137" s="65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28"/>
        <v>1</v>
      </c>
      <c r="AO137" s="89">
        <f t="shared" si="27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65"/>
      <c r="J138" s="65"/>
      <c r="K138" s="65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28"/>
        <v>1</v>
      </c>
      <c r="AO138" s="89">
        <f t="shared" si="27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65"/>
      <c r="J139" s="65"/>
      <c r="K139" s="65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28"/>
        <v>1</v>
      </c>
      <c r="AO139" s="89">
        <f t="shared" si="27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65"/>
      <c r="J140" s="65"/>
      <c r="K140" s="65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28"/>
        <v>1</v>
      </c>
      <c r="AO140" s="89">
        <f t="shared" si="27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65"/>
      <c r="J141" s="65"/>
      <c r="K141" s="65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28"/>
        <v>1</v>
      </c>
      <c r="AO141" s="89">
        <f t="shared" si="27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65"/>
      <c r="J142" s="65"/>
      <c r="K142" s="65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28"/>
        <v>1</v>
      </c>
      <c r="AO142" s="89">
        <f t="shared" si="27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65"/>
      <c r="J143" s="65"/>
      <c r="K143" s="65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28"/>
        <v>1</v>
      </c>
      <c r="AO143" s="89">
        <f t="shared" si="27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65"/>
      <c r="J144" s="65"/>
      <c r="K144" s="65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28"/>
        <v>1</v>
      </c>
      <c r="AO144" s="89">
        <f t="shared" si="27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28"/>
        <v>1</v>
      </c>
      <c r="AO145" s="89">
        <f t="shared" si="27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28"/>
        <v>1</v>
      </c>
      <c r="AO146" s="89">
        <f t="shared" si="27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331</v>
      </c>
      <c r="H147" s="104" t="s">
        <v>90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28"/>
        <v>1</v>
      </c>
      <c r="AO147" s="89">
        <f t="shared" si="27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0">AVERAGE(I116,I148)</f>
        <v>1</v>
      </c>
      <c r="J149" s="76">
        <f t="shared" si="30"/>
        <v>1</v>
      </c>
      <c r="K149" s="76">
        <f t="shared" si="30"/>
        <v>1</v>
      </c>
      <c r="L149" s="76">
        <f t="shared" si="30"/>
        <v>1</v>
      </c>
      <c r="M149" s="76">
        <f t="shared" si="30"/>
        <v>1</v>
      </c>
      <c r="N149" s="76">
        <f t="shared" si="30"/>
        <v>1</v>
      </c>
      <c r="O149" s="76">
        <f t="shared" si="30"/>
        <v>1</v>
      </c>
      <c r="P149" s="76">
        <f t="shared" si="30"/>
        <v>1</v>
      </c>
      <c r="Q149" s="76">
        <f t="shared" si="30"/>
        <v>1</v>
      </c>
      <c r="R149" s="76">
        <f t="shared" si="30"/>
        <v>1</v>
      </c>
      <c r="S149" s="76">
        <f t="shared" si="30"/>
        <v>1</v>
      </c>
      <c r="T149" s="76">
        <f t="shared" si="30"/>
        <v>1</v>
      </c>
      <c r="U149" s="76">
        <f t="shared" si="30"/>
        <v>1</v>
      </c>
      <c r="V149" s="76">
        <f t="shared" si="30"/>
        <v>1</v>
      </c>
      <c r="W149" s="76">
        <f t="shared" si="30"/>
        <v>1</v>
      </c>
      <c r="X149" s="76">
        <f t="shared" si="30"/>
        <v>1</v>
      </c>
      <c r="Y149" s="76">
        <f t="shared" si="30"/>
        <v>1</v>
      </c>
      <c r="Z149" s="76">
        <f t="shared" si="30"/>
        <v>1</v>
      </c>
      <c r="AA149" s="76">
        <f t="shared" si="30"/>
        <v>1</v>
      </c>
      <c r="AB149" s="76">
        <f t="shared" si="30"/>
        <v>1</v>
      </c>
      <c r="AC149" s="76">
        <f t="shared" si="30"/>
        <v>1</v>
      </c>
      <c r="AD149" s="76">
        <f t="shared" si="30"/>
        <v>1</v>
      </c>
      <c r="AE149" s="76">
        <f t="shared" si="30"/>
        <v>1</v>
      </c>
      <c r="AF149" s="76">
        <f t="shared" si="30"/>
        <v>1</v>
      </c>
      <c r="AG149" s="76">
        <f t="shared" si="30"/>
        <v>1</v>
      </c>
      <c r="AH149" s="76">
        <f t="shared" si="30"/>
        <v>1</v>
      </c>
      <c r="AI149" s="76">
        <f t="shared" si="30"/>
        <v>1</v>
      </c>
      <c r="AJ149" s="76">
        <f t="shared" si="30"/>
        <v>1</v>
      </c>
      <c r="AK149" s="76">
        <f t="shared" si="30"/>
        <v>1</v>
      </c>
      <c r="AL149" s="76">
        <f t="shared" si="30"/>
        <v>1</v>
      </c>
      <c r="AM149" s="77">
        <f t="shared" si="30"/>
        <v>1</v>
      </c>
      <c r="AN149" s="127">
        <f>1-(AO149/4030)</f>
        <v>1</v>
      </c>
      <c r="AO149" s="128">
        <f>SUM(AO116+AO148)</f>
        <v>0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P152" s="64"/>
    </row>
    <row r="153" spans="2:42" x14ac:dyDescent="0.2">
      <c r="AP153" s="64"/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874" priority="1" stopIfTrue="1" operator="equal">
      <formula>"☓"</formula>
    </cfRule>
    <cfRule type="containsText" dxfId="873" priority="2" stopIfTrue="1" operator="containsText" text="☓">
      <formula>NOT(ISERROR(SEARCH("☓",H4)))</formula>
    </cfRule>
  </conditionalFormatting>
  <conditionalFormatting sqref="I5:W10">
    <cfRule type="containsText" dxfId="872" priority="58" stopIfTrue="1" operator="containsText" text="☓">
      <formula>NOT(ISERROR(SEARCH("☓",I5)))</formula>
    </cfRule>
    <cfRule type="cellIs" dxfId="871" priority="57" stopIfTrue="1" operator="equal">
      <formula>"☓"</formula>
    </cfRule>
  </conditionalFormatting>
  <conditionalFormatting sqref="I36:W39">
    <cfRule type="containsText" dxfId="870" priority="50" stopIfTrue="1" operator="containsText" text="☓">
      <formula>NOT(ISERROR(SEARCH("☓",I36)))</formula>
    </cfRule>
  </conditionalFormatting>
  <conditionalFormatting sqref="I41:W51">
    <cfRule type="containsText" dxfId="869" priority="48" stopIfTrue="1" operator="containsText" text="☓">
      <formula>NOT(ISERROR(SEARCH("☓",I41)))</formula>
    </cfRule>
  </conditionalFormatting>
  <conditionalFormatting sqref="I53:W58">
    <cfRule type="containsText" dxfId="868" priority="46" stopIfTrue="1" operator="containsText" text="☓">
      <formula>NOT(ISERROR(SEARCH("☓",I53)))</formula>
    </cfRule>
  </conditionalFormatting>
  <conditionalFormatting sqref="I60:W61">
    <cfRule type="containsText" dxfId="867" priority="44" stopIfTrue="1" operator="containsText" text="☓">
      <formula>NOT(ISERROR(SEARCH("☓",I60)))</formula>
    </cfRule>
  </conditionalFormatting>
  <conditionalFormatting sqref="I63:W69">
    <cfRule type="containsText" dxfId="866" priority="42" stopIfTrue="1" operator="containsText" text="☓">
      <formula>NOT(ISERROR(SEARCH("☓",I63)))</formula>
    </cfRule>
  </conditionalFormatting>
  <conditionalFormatting sqref="I71:W72">
    <cfRule type="containsText" dxfId="865" priority="40" stopIfTrue="1" operator="containsText" text="☓">
      <formula>NOT(ISERROR(SEARCH("☓",I71)))</formula>
    </cfRule>
  </conditionalFormatting>
  <conditionalFormatting sqref="I74:W75">
    <cfRule type="containsText" dxfId="864" priority="38" stopIfTrue="1" operator="containsText" text="☓">
      <formula>NOT(ISERROR(SEARCH("☓",I74)))</formula>
    </cfRule>
  </conditionalFormatting>
  <conditionalFormatting sqref="I77:W92">
    <cfRule type="containsText" dxfId="863" priority="36" stopIfTrue="1" operator="containsText" text="☓">
      <formula>NOT(ISERROR(SEARCH("☓",I77)))</formula>
    </cfRule>
  </conditionalFormatting>
  <conditionalFormatting sqref="I94:W114">
    <cfRule type="containsText" dxfId="862" priority="34" stopIfTrue="1" operator="containsText" text="☓">
      <formula>NOT(ISERROR(SEARCH("☓",I94)))</formula>
    </cfRule>
  </conditionalFormatting>
  <conditionalFormatting sqref="I117:W147">
    <cfRule type="containsText" dxfId="861" priority="32" stopIfTrue="1" operator="containsText" text="☓">
      <formula>NOT(ISERROR(SEARCH("☓",I117)))</formula>
    </cfRule>
  </conditionalFormatting>
  <conditionalFormatting sqref="I12:X22">
    <cfRule type="containsText" dxfId="860" priority="6" stopIfTrue="1" operator="containsText" text="☓">
      <formula>NOT(ISERROR(SEARCH("☓",I12)))</formula>
    </cfRule>
  </conditionalFormatting>
  <conditionalFormatting sqref="I24:X34">
    <cfRule type="containsText" dxfId="859" priority="4" stopIfTrue="1" operator="containsText" text="☓">
      <formula>NOT(ISERROR(SEARCH("☓",I24)))</formula>
    </cfRule>
  </conditionalFormatting>
  <conditionalFormatting sqref="I12:AA22">
    <cfRule type="cellIs" dxfId="858" priority="5" stopIfTrue="1" operator="equal">
      <formula>"☓"</formula>
    </cfRule>
  </conditionalFormatting>
  <conditionalFormatting sqref="I24:AA34">
    <cfRule type="cellIs" dxfId="857" priority="3" stopIfTrue="1" operator="equal">
      <formula>"☓"</formula>
    </cfRule>
  </conditionalFormatting>
  <conditionalFormatting sqref="I53:AA58">
    <cfRule type="cellIs" dxfId="856" priority="19" stopIfTrue="1" operator="equal">
      <formula>"☓"</formula>
    </cfRule>
  </conditionalFormatting>
  <conditionalFormatting sqref="I60:AA61">
    <cfRule type="cellIs" dxfId="855" priority="17" stopIfTrue="1" operator="equal">
      <formula>"☓"</formula>
    </cfRule>
  </conditionalFormatting>
  <conditionalFormatting sqref="I71:AA72">
    <cfRule type="cellIs" dxfId="854" priority="13" stopIfTrue="1" operator="equal">
      <formula>"☓"</formula>
    </cfRule>
  </conditionalFormatting>
  <conditionalFormatting sqref="I74:AA75">
    <cfRule type="cellIs" dxfId="853" priority="11" stopIfTrue="1" operator="equal">
      <formula>"☓"</formula>
    </cfRule>
  </conditionalFormatting>
  <conditionalFormatting sqref="I77:AA92">
    <cfRule type="cellIs" dxfId="852" priority="9" stopIfTrue="1" operator="equal">
      <formula>"☓"</formula>
    </cfRule>
  </conditionalFormatting>
  <conditionalFormatting sqref="I94:AA114">
    <cfRule type="cellIs" dxfId="851" priority="7" stopIfTrue="1" operator="equal">
      <formula>"☓"</formula>
    </cfRule>
  </conditionalFormatting>
  <conditionalFormatting sqref="I36:AM39">
    <cfRule type="cellIs" dxfId="850" priority="23" stopIfTrue="1" operator="equal">
      <formula>"☓"</formula>
    </cfRule>
  </conditionalFormatting>
  <conditionalFormatting sqref="I41:AM51">
    <cfRule type="cellIs" dxfId="849" priority="21" stopIfTrue="1" operator="equal">
      <formula>"☓"</formula>
    </cfRule>
  </conditionalFormatting>
  <conditionalFormatting sqref="I63:AM69">
    <cfRule type="cellIs" dxfId="848" priority="15" stopIfTrue="1" operator="equal">
      <formula>"☓"</formula>
    </cfRule>
  </conditionalFormatting>
  <conditionalFormatting sqref="I117:AM147">
    <cfRule type="cellIs" dxfId="847" priority="31" stopIfTrue="1" operator="equal">
      <formula>"☓"</formula>
    </cfRule>
  </conditionalFormatting>
  <conditionalFormatting sqref="X5 Z5 AB5:AE10 X6:Z10">
    <cfRule type="containsText" dxfId="846" priority="254" stopIfTrue="1" operator="containsText" text="☓">
      <formula>NOT(ISERROR(SEARCH("☓",X5)))</formula>
    </cfRule>
    <cfRule type="cellIs" dxfId="845" priority="253" stopIfTrue="1" operator="equal">
      <formula>"☓"</formula>
    </cfRule>
    <cfRule type="containsText" dxfId="844" priority="258" stopIfTrue="1" operator="containsText" text="☓">
      <formula>NOT(ISERROR(SEARCH("☓",X5)))</formula>
    </cfRule>
    <cfRule type="cellIs" dxfId="843" priority="255" stopIfTrue="1" operator="equal">
      <formula>"☓"</formula>
    </cfRule>
    <cfRule type="cellIs" dxfId="842" priority="257" stopIfTrue="1" operator="equal">
      <formula>"☓"</formula>
    </cfRule>
    <cfRule type="cellIs" dxfId="841" priority="256" stopIfTrue="1" operator="greaterThan">
      <formula>0</formula>
    </cfRule>
  </conditionalFormatting>
  <conditionalFormatting sqref="X5:Z10">
    <cfRule type="cellIs" dxfId="840" priority="65" stopIfTrue="1" operator="equal">
      <formula>"☓"</formula>
    </cfRule>
  </conditionalFormatting>
  <conditionalFormatting sqref="X36:Z39 AB36:AM39">
    <cfRule type="cellIs" dxfId="839" priority="229" stopIfTrue="1" operator="equal">
      <formula>"☓"</formula>
    </cfRule>
    <cfRule type="containsText" dxfId="838" priority="230" stopIfTrue="1" operator="containsText" text="☓">
      <formula>NOT(ISERROR(SEARCH("☓",X36)))</formula>
    </cfRule>
    <cfRule type="cellIs" dxfId="837" priority="232" stopIfTrue="1" operator="greaterThan">
      <formula>0</formula>
    </cfRule>
    <cfRule type="cellIs" dxfId="836" priority="233" stopIfTrue="1" operator="equal">
      <formula>"☓"</formula>
    </cfRule>
    <cfRule type="cellIs" dxfId="835" priority="231" stopIfTrue="1" operator="equal">
      <formula>"☓"</formula>
    </cfRule>
    <cfRule type="containsText" dxfId="834" priority="234" stopIfTrue="1" operator="containsText" text="☓">
      <formula>NOT(ISERROR(SEARCH("☓",X36)))</formula>
    </cfRule>
    <cfRule type="cellIs" dxfId="833" priority="228" stopIfTrue="1" operator="greaterThan">
      <formula>0</formula>
    </cfRule>
  </conditionalFormatting>
  <conditionalFormatting sqref="X41:Z51 AB41:AM51">
    <cfRule type="cellIs" dxfId="832" priority="220" stopIfTrue="1" operator="greaterThan">
      <formula>0</formula>
    </cfRule>
    <cfRule type="containsText" dxfId="831" priority="226" stopIfTrue="1" operator="containsText" text="☓">
      <formula>NOT(ISERROR(SEARCH("☓",X41)))</formula>
    </cfRule>
    <cfRule type="cellIs" dxfId="830" priority="225" stopIfTrue="1" operator="equal">
      <formula>"☓"</formula>
    </cfRule>
    <cfRule type="cellIs" dxfId="829" priority="224" stopIfTrue="1" operator="greaterThan">
      <formula>0</formula>
    </cfRule>
    <cfRule type="cellIs" dxfId="828" priority="223" stopIfTrue="1" operator="equal">
      <formula>"☓"</formula>
    </cfRule>
    <cfRule type="containsText" dxfId="827" priority="222" stopIfTrue="1" operator="containsText" text="☓">
      <formula>NOT(ISERROR(SEARCH("☓",X41)))</formula>
    </cfRule>
    <cfRule type="cellIs" dxfId="826" priority="221" stopIfTrue="1" operator="equal">
      <formula>"☓"</formula>
    </cfRule>
  </conditionalFormatting>
  <conditionalFormatting sqref="X53:Z58 AB53:AE58">
    <cfRule type="cellIs" dxfId="825" priority="216" stopIfTrue="1" operator="greaterThan">
      <formula>0</formula>
    </cfRule>
    <cfRule type="containsText" dxfId="824" priority="218" stopIfTrue="1" operator="containsText" text="☓">
      <formula>NOT(ISERROR(SEARCH("☓",X53)))</formula>
    </cfRule>
    <cfRule type="cellIs" dxfId="823" priority="213" stopIfTrue="1" operator="equal">
      <formula>"☓"</formula>
    </cfRule>
    <cfRule type="containsText" dxfId="822" priority="214" stopIfTrue="1" operator="containsText" text="☓">
      <formula>NOT(ISERROR(SEARCH("☓",X53)))</formula>
    </cfRule>
    <cfRule type="cellIs" dxfId="821" priority="215" stopIfTrue="1" operator="equal">
      <formula>"☓"</formula>
    </cfRule>
    <cfRule type="cellIs" dxfId="820" priority="217" stopIfTrue="1" operator="equal">
      <formula>"☓"</formula>
    </cfRule>
  </conditionalFormatting>
  <conditionalFormatting sqref="X60:Z61 AB60:AE61">
    <cfRule type="cellIs" dxfId="819" priority="208" stopIfTrue="1" operator="greaterThan">
      <formula>0</formula>
    </cfRule>
    <cfRule type="cellIs" dxfId="818" priority="209" stopIfTrue="1" operator="equal">
      <formula>"☓"</formula>
    </cfRule>
    <cfRule type="containsText" dxfId="817" priority="210" stopIfTrue="1" operator="containsText" text="☓">
      <formula>NOT(ISERROR(SEARCH("☓",X60)))</formula>
    </cfRule>
    <cfRule type="containsText" dxfId="816" priority="206" stopIfTrue="1" operator="containsText" text="☓">
      <formula>NOT(ISERROR(SEARCH("☓",X60)))</formula>
    </cfRule>
    <cfRule type="cellIs" dxfId="815" priority="207" stopIfTrue="1" operator="equal">
      <formula>"☓"</formula>
    </cfRule>
    <cfRule type="cellIs" dxfId="814" priority="205" stopIfTrue="1" operator="equal">
      <formula>"☓"</formula>
    </cfRule>
  </conditionalFormatting>
  <conditionalFormatting sqref="X63:Z69 AB63:AM69">
    <cfRule type="cellIs" dxfId="813" priority="200" stopIfTrue="1" operator="greaterThan">
      <formula>0</formula>
    </cfRule>
    <cfRule type="cellIs" dxfId="812" priority="199" stopIfTrue="1" operator="equal">
      <formula>"☓"</formula>
    </cfRule>
    <cfRule type="containsText" dxfId="811" priority="198" stopIfTrue="1" operator="containsText" text="☓">
      <formula>NOT(ISERROR(SEARCH("☓",X63)))</formula>
    </cfRule>
    <cfRule type="cellIs" dxfId="810" priority="197" stopIfTrue="1" operator="equal">
      <formula>"☓"</formula>
    </cfRule>
    <cfRule type="cellIs" dxfId="809" priority="196" stopIfTrue="1" operator="greaterThan">
      <formula>0</formula>
    </cfRule>
    <cfRule type="cellIs" dxfId="808" priority="201" stopIfTrue="1" operator="equal">
      <formula>"☓"</formula>
    </cfRule>
    <cfRule type="containsText" dxfId="807" priority="202" stopIfTrue="1" operator="containsText" text="☓">
      <formula>NOT(ISERROR(SEARCH("☓",X63)))</formula>
    </cfRule>
  </conditionalFormatting>
  <conditionalFormatting sqref="X71:Z72 AB71:AE72">
    <cfRule type="cellIs" dxfId="806" priority="193" stopIfTrue="1" operator="equal">
      <formula>"☓"</formula>
    </cfRule>
    <cfRule type="containsText" dxfId="805" priority="194" stopIfTrue="1" operator="containsText" text="☓">
      <formula>NOT(ISERROR(SEARCH("☓",X71)))</formula>
    </cfRule>
    <cfRule type="cellIs" dxfId="804" priority="192" stopIfTrue="1" operator="greaterThan">
      <formula>0</formula>
    </cfRule>
    <cfRule type="cellIs" dxfId="803" priority="191" stopIfTrue="1" operator="equal">
      <formula>"☓"</formula>
    </cfRule>
    <cfRule type="containsText" dxfId="802" priority="190" stopIfTrue="1" operator="containsText" text="☓">
      <formula>NOT(ISERROR(SEARCH("☓",X71)))</formula>
    </cfRule>
    <cfRule type="cellIs" dxfId="801" priority="189" stopIfTrue="1" operator="equal">
      <formula>"☓"</formula>
    </cfRule>
  </conditionalFormatting>
  <conditionalFormatting sqref="X74:Z75 AB74:AE75">
    <cfRule type="cellIs" dxfId="800" priority="183" stopIfTrue="1" operator="equal">
      <formula>"☓"</formula>
    </cfRule>
    <cfRule type="containsText" dxfId="799" priority="186" stopIfTrue="1" operator="containsText" text="☓">
      <formula>NOT(ISERROR(SEARCH("☓",X74)))</formula>
    </cfRule>
    <cfRule type="cellIs" dxfId="798" priority="185" stopIfTrue="1" operator="equal">
      <formula>"☓"</formula>
    </cfRule>
    <cfRule type="cellIs" dxfId="797" priority="184" stopIfTrue="1" operator="greaterThan">
      <formula>0</formula>
    </cfRule>
    <cfRule type="containsText" dxfId="796" priority="182" stopIfTrue="1" operator="containsText" text="☓">
      <formula>NOT(ISERROR(SEARCH("☓",X74)))</formula>
    </cfRule>
    <cfRule type="cellIs" dxfId="795" priority="181" stopIfTrue="1" operator="equal">
      <formula>"☓"</formula>
    </cfRule>
  </conditionalFormatting>
  <conditionalFormatting sqref="X77:Z92 AB77:AE92">
    <cfRule type="containsText" dxfId="794" priority="178" stopIfTrue="1" operator="containsText" text="☓">
      <formula>NOT(ISERROR(SEARCH("☓",X77)))</formula>
    </cfRule>
    <cfRule type="cellIs" dxfId="793" priority="177" stopIfTrue="1" operator="equal">
      <formula>"☓"</formula>
    </cfRule>
    <cfRule type="cellIs" dxfId="792" priority="173" stopIfTrue="1" operator="equal">
      <formula>"☓"</formula>
    </cfRule>
    <cfRule type="cellIs" dxfId="791" priority="175" stopIfTrue="1" operator="equal">
      <formula>"☓"</formula>
    </cfRule>
    <cfRule type="containsText" dxfId="790" priority="174" stopIfTrue="1" operator="containsText" text="☓">
      <formula>NOT(ISERROR(SEARCH("☓",X77)))</formula>
    </cfRule>
    <cfRule type="cellIs" dxfId="789" priority="176" stopIfTrue="1" operator="greaterThan">
      <formula>0</formula>
    </cfRule>
  </conditionalFormatting>
  <conditionalFormatting sqref="X94:Z114 AB94:AE114">
    <cfRule type="cellIs" dxfId="788" priority="165" stopIfTrue="1" operator="equal">
      <formula>"☓"</formula>
    </cfRule>
    <cfRule type="containsText" dxfId="787" priority="166" stopIfTrue="1" operator="containsText" text="☓">
      <formula>NOT(ISERROR(SEARCH("☓",X94)))</formula>
    </cfRule>
    <cfRule type="cellIs" dxfId="786" priority="167" stopIfTrue="1" operator="equal">
      <formula>"☓"</formula>
    </cfRule>
    <cfRule type="cellIs" dxfId="785" priority="168" stopIfTrue="1" operator="greaterThan">
      <formula>0</formula>
    </cfRule>
    <cfRule type="cellIs" dxfId="784" priority="169" stopIfTrue="1" operator="equal">
      <formula>"☓"</formula>
    </cfRule>
    <cfRule type="containsText" dxfId="783" priority="170" stopIfTrue="1" operator="containsText" text="☓">
      <formula>NOT(ISERROR(SEARCH("☓",X94)))</formula>
    </cfRule>
  </conditionalFormatting>
  <conditionalFormatting sqref="X117:AM147">
    <cfRule type="cellIs" dxfId="782" priority="156" stopIfTrue="1" operator="greaterThan">
      <formula>0</formula>
    </cfRule>
    <cfRule type="containsText" dxfId="781" priority="162" stopIfTrue="1" operator="containsText" text="☓">
      <formula>NOT(ISERROR(SEARCH("☓",X117)))</formula>
    </cfRule>
    <cfRule type="cellIs" dxfId="780" priority="161" stopIfTrue="1" operator="equal">
      <formula>"☓"</formula>
    </cfRule>
    <cfRule type="cellIs" dxfId="779" priority="160" stopIfTrue="1" operator="greaterThan">
      <formula>0</formula>
    </cfRule>
    <cfRule type="cellIs" dxfId="778" priority="159" stopIfTrue="1" operator="equal">
      <formula>"☓"</formula>
    </cfRule>
    <cfRule type="containsText" dxfId="777" priority="158" stopIfTrue="1" operator="containsText" text="☓">
      <formula>NOT(ISERROR(SEARCH("☓",X117)))</formula>
    </cfRule>
    <cfRule type="cellIs" dxfId="776" priority="157" stopIfTrue="1" operator="equal">
      <formula>"☓"</formula>
    </cfRule>
  </conditionalFormatting>
  <conditionalFormatting sqref="Y5">
    <cfRule type="cellIs" dxfId="775" priority="63" stopIfTrue="1" operator="equal">
      <formula>"☓"</formula>
    </cfRule>
    <cfRule type="containsText" dxfId="774" priority="66" stopIfTrue="1" operator="containsText" text="☓">
      <formula>NOT(ISERROR(SEARCH("☓",Y5)))</formula>
    </cfRule>
    <cfRule type="cellIs" dxfId="773" priority="59" stopIfTrue="1" operator="equal">
      <formula>"☓"</formula>
    </cfRule>
    <cfRule type="cellIs" dxfId="772" priority="60" stopIfTrue="1" operator="greaterThan">
      <formula>0</formula>
    </cfRule>
    <cfRule type="cellIs" dxfId="771" priority="61" stopIfTrue="1" operator="equal">
      <formula>"☓"</formula>
    </cfRule>
    <cfRule type="cellIs" dxfId="770" priority="64" stopIfTrue="1" operator="greaterThan">
      <formula>0</formula>
    </cfRule>
    <cfRule type="containsText" dxfId="769" priority="62" stopIfTrue="1" operator="containsText" text="☓">
      <formula>NOT(ISERROR(SEARCH("☓",Y5)))</formula>
    </cfRule>
  </conditionalFormatting>
  <conditionalFormatting sqref="Y12:Z22 AB12:AE22">
    <cfRule type="cellIs" dxfId="768" priority="248" stopIfTrue="1" operator="greaterThan">
      <formula>0</formula>
    </cfRule>
    <cfRule type="cellIs" dxfId="767" priority="249" stopIfTrue="1" operator="equal">
      <formula>"☓"</formula>
    </cfRule>
    <cfRule type="cellIs" dxfId="766" priority="245" stopIfTrue="1" operator="equal">
      <formula>"☓"</formula>
    </cfRule>
    <cfRule type="containsText" dxfId="765" priority="246" stopIfTrue="1" operator="containsText" text="☓">
      <formula>NOT(ISERROR(SEARCH("☓",Y12)))</formula>
    </cfRule>
    <cfRule type="cellIs" dxfId="764" priority="247" stopIfTrue="1" operator="equal">
      <formula>"☓"</formula>
    </cfRule>
    <cfRule type="containsText" dxfId="763" priority="250" stopIfTrue="1" operator="containsText" text="☓">
      <formula>NOT(ISERROR(SEARCH("☓",Y12)))</formula>
    </cfRule>
  </conditionalFormatting>
  <conditionalFormatting sqref="Y24:Z34 AB24:AE34">
    <cfRule type="cellIs" dxfId="762" priority="239" stopIfTrue="1" operator="equal">
      <formula>"☓"</formula>
    </cfRule>
    <cfRule type="cellIs" dxfId="761" priority="241" stopIfTrue="1" operator="equal">
      <formula>"☓"</formula>
    </cfRule>
    <cfRule type="cellIs" dxfId="760" priority="240" stopIfTrue="1" operator="greaterThan">
      <formula>0</formula>
    </cfRule>
    <cfRule type="containsText" dxfId="759" priority="242" stopIfTrue="1" operator="containsText" text="☓">
      <formula>NOT(ISERROR(SEARCH("☓",Y24)))</formula>
    </cfRule>
    <cfRule type="containsText" dxfId="758" priority="238" stopIfTrue="1" operator="containsText" text="☓">
      <formula>NOT(ISERROR(SEARCH("☓",Y24)))</formula>
    </cfRule>
    <cfRule type="cellIs" dxfId="757" priority="237" stopIfTrue="1" operator="equal">
      <formula>"☓"</formula>
    </cfRule>
  </conditionalFormatting>
  <conditionalFormatting sqref="AA5:AA10">
    <cfRule type="containsText" dxfId="756" priority="30" stopIfTrue="1" operator="containsText" text="☓">
      <formula>NOT(ISERROR(SEARCH("☓",AA5)))</formula>
    </cfRule>
    <cfRule type="cellIs" dxfId="755" priority="29" stopIfTrue="1" operator="equal">
      <formula>"☓"</formula>
    </cfRule>
  </conditionalFormatting>
  <conditionalFormatting sqref="AA12:AA22">
    <cfRule type="containsText" dxfId="754" priority="28" stopIfTrue="1" operator="containsText" text="☓">
      <formula>NOT(ISERROR(SEARCH("☓",AA12)))</formula>
    </cfRule>
  </conditionalFormatting>
  <conditionalFormatting sqref="AA24:AA34">
    <cfRule type="containsText" dxfId="753" priority="26" stopIfTrue="1" operator="containsText" text="☓">
      <formula>NOT(ISERROR(SEARCH("☓",AA24)))</formula>
    </cfRule>
  </conditionalFormatting>
  <conditionalFormatting sqref="AA36:AA39">
    <cfRule type="containsText" dxfId="752" priority="24" stopIfTrue="1" operator="containsText" text="☓">
      <formula>NOT(ISERROR(SEARCH("☓",AA36)))</formula>
    </cfRule>
  </conditionalFormatting>
  <conditionalFormatting sqref="AA41:AA51">
    <cfRule type="containsText" dxfId="751" priority="22" stopIfTrue="1" operator="containsText" text="☓">
      <formula>NOT(ISERROR(SEARCH("☓",AA41)))</formula>
    </cfRule>
  </conditionalFormatting>
  <conditionalFormatting sqref="AA53:AA58">
    <cfRule type="containsText" dxfId="750" priority="20" stopIfTrue="1" operator="containsText" text="☓">
      <formula>NOT(ISERROR(SEARCH("☓",AA53)))</formula>
    </cfRule>
  </conditionalFormatting>
  <conditionalFormatting sqref="AA60:AA61">
    <cfRule type="containsText" dxfId="749" priority="18" stopIfTrue="1" operator="containsText" text="☓">
      <formula>NOT(ISERROR(SEARCH("☓",AA60)))</formula>
    </cfRule>
  </conditionalFormatting>
  <conditionalFormatting sqref="AA63:AA69">
    <cfRule type="containsText" dxfId="748" priority="16" stopIfTrue="1" operator="containsText" text="☓">
      <formula>NOT(ISERROR(SEARCH("☓",AA63)))</formula>
    </cfRule>
  </conditionalFormatting>
  <conditionalFormatting sqref="AA71:AA72">
    <cfRule type="containsText" dxfId="747" priority="14" stopIfTrue="1" operator="containsText" text="☓">
      <formula>NOT(ISERROR(SEARCH("☓",AA71)))</formula>
    </cfRule>
  </conditionalFormatting>
  <conditionalFormatting sqref="AA74:AA75">
    <cfRule type="containsText" dxfId="746" priority="12" stopIfTrue="1" operator="containsText" text="☓">
      <formula>NOT(ISERROR(SEARCH("☓",AA74)))</formula>
    </cfRule>
  </conditionalFormatting>
  <conditionalFormatting sqref="AA77:AA92">
    <cfRule type="containsText" dxfId="745" priority="10" stopIfTrue="1" operator="containsText" text="☓">
      <formula>NOT(ISERROR(SEARCH("☓",AA77)))</formula>
    </cfRule>
  </conditionalFormatting>
  <conditionalFormatting sqref="AA94:AA114">
    <cfRule type="containsText" dxfId="744" priority="8" stopIfTrue="1" operator="containsText" text="☓">
      <formula>NOT(ISERROR(SEARCH("☓",AA94)))</formula>
    </cfRule>
  </conditionalFormatting>
  <conditionalFormatting sqref="AB5:AE10 X5 Z5 X6:Z10">
    <cfRule type="cellIs" dxfId="743" priority="252" stopIfTrue="1" operator="greaterThan">
      <formula>0</formula>
    </cfRule>
  </conditionalFormatting>
  <conditionalFormatting sqref="AB12:AE22 Y12:Z22">
    <cfRule type="cellIs" dxfId="742" priority="244" stopIfTrue="1" operator="greaterThan">
      <formula>0</formula>
    </cfRule>
  </conditionalFormatting>
  <conditionalFormatting sqref="AB24:AE34 Y24:Z34">
    <cfRule type="cellIs" dxfId="741" priority="236" stopIfTrue="1" operator="greaterThan">
      <formula>0</formula>
    </cfRule>
  </conditionalFormatting>
  <conditionalFormatting sqref="AB53:AE58 X53:Z58">
    <cfRule type="cellIs" dxfId="740" priority="212" stopIfTrue="1" operator="greaterThan">
      <formula>0</formula>
    </cfRule>
  </conditionalFormatting>
  <conditionalFormatting sqref="AB60:AE61 X60:Z61">
    <cfRule type="cellIs" dxfId="739" priority="204" stopIfTrue="1" operator="greaterThan">
      <formula>0</formula>
    </cfRule>
  </conditionalFormatting>
  <conditionalFormatting sqref="AB71:AE72 X71:Z72">
    <cfRule type="cellIs" dxfId="738" priority="188" stopIfTrue="1" operator="greaterThan">
      <formula>0</formula>
    </cfRule>
  </conditionalFormatting>
  <conditionalFormatting sqref="AB74:AE75 X74:Z75">
    <cfRule type="cellIs" dxfId="737" priority="180" stopIfTrue="1" operator="greaterThan">
      <formula>0</formula>
    </cfRule>
  </conditionalFormatting>
  <conditionalFormatting sqref="AB77:AE92 X77:Z92">
    <cfRule type="cellIs" dxfId="736" priority="172" stopIfTrue="1" operator="greaterThan">
      <formula>0</formula>
    </cfRule>
  </conditionalFormatting>
  <conditionalFormatting sqref="AB94:AE114 X94:Z114">
    <cfRule type="cellIs" dxfId="735" priority="164" stopIfTrue="1" operator="greaterThan">
      <formula>0</formula>
    </cfRule>
  </conditionalFormatting>
  <conditionalFormatting sqref="AB5:AM10">
    <cfRule type="cellIs" dxfId="734" priority="153" stopIfTrue="1" operator="equal">
      <formula>"☓"</formula>
    </cfRule>
  </conditionalFormatting>
  <conditionalFormatting sqref="AB12:AM22">
    <cfRule type="cellIs" dxfId="733" priority="97" stopIfTrue="1" operator="equal">
      <formula>"☓"</formula>
    </cfRule>
  </conditionalFormatting>
  <conditionalFormatting sqref="AB24:AM34">
    <cfRule type="cellIs" dxfId="732" priority="89" stopIfTrue="1" operator="equal">
      <formula>"☓"</formula>
    </cfRule>
  </conditionalFormatting>
  <conditionalFormatting sqref="AB53:AM58">
    <cfRule type="cellIs" dxfId="731" priority="105" stopIfTrue="1" operator="equal">
      <formula>"☓"</formula>
    </cfRule>
  </conditionalFormatting>
  <conditionalFormatting sqref="AB60:AM61">
    <cfRule type="cellIs" dxfId="730" priority="145" stopIfTrue="1" operator="equal">
      <formula>"☓"</formula>
    </cfRule>
  </conditionalFormatting>
  <conditionalFormatting sqref="AB71:AM72">
    <cfRule type="cellIs" dxfId="729" priority="137" stopIfTrue="1" operator="equal">
      <formula>"☓"</formula>
    </cfRule>
  </conditionalFormatting>
  <conditionalFormatting sqref="AB74:AM75">
    <cfRule type="cellIs" dxfId="728" priority="129" stopIfTrue="1" operator="equal">
      <formula>"☓"</formula>
    </cfRule>
  </conditionalFormatting>
  <conditionalFormatting sqref="AB77:AM92">
    <cfRule type="cellIs" dxfId="727" priority="121" stopIfTrue="1" operator="equal">
      <formula>"☓"</formula>
    </cfRule>
  </conditionalFormatting>
  <conditionalFormatting sqref="AB94:AM114">
    <cfRule type="cellIs" dxfId="726" priority="113" stopIfTrue="1" operator="equal">
      <formula>"☓"</formula>
    </cfRule>
  </conditionalFormatting>
  <conditionalFormatting sqref="AD5:AE5 X10:Z10 AB10:AE10">
    <cfRule type="cellIs" dxfId="725" priority="268" stopIfTrue="1" operator="greaterThan">
      <formula>0</formula>
    </cfRule>
    <cfRule type="cellIs" dxfId="724" priority="273" stopIfTrue="1" operator="equal">
      <formula>"☓"</formula>
    </cfRule>
    <cfRule type="cellIs" dxfId="723" priority="267" stopIfTrue="1" operator="equal">
      <formula>"☓"</formula>
    </cfRule>
    <cfRule type="cellIs" dxfId="722" priority="269" stopIfTrue="1" operator="equal">
      <formula>"☓"</formula>
    </cfRule>
    <cfRule type="containsText" dxfId="721" priority="270" stopIfTrue="1" operator="containsText" text="☓">
      <formula>NOT(ISERROR(SEARCH("☓",X5)))</formula>
    </cfRule>
    <cfRule type="cellIs" dxfId="720" priority="271" stopIfTrue="1" operator="equal">
      <formula>"☓"</formula>
    </cfRule>
    <cfRule type="containsText" dxfId="719" priority="274" stopIfTrue="1" operator="containsText" text="☓">
      <formula>NOT(ISERROR(SEARCH("☓",X5)))</formula>
    </cfRule>
    <cfRule type="cellIs" dxfId="718" priority="272" stopIfTrue="1" operator="greaterThan">
      <formula>0</formula>
    </cfRule>
  </conditionalFormatting>
  <conditionalFormatting sqref="AF5:AM10">
    <cfRule type="cellIs" dxfId="717" priority="148" stopIfTrue="1" operator="greaterThan">
      <formula>0</formula>
    </cfRule>
    <cfRule type="containsText" dxfId="716" priority="150" stopIfTrue="1" operator="containsText" text="☓">
      <formula>NOT(ISERROR(SEARCH("☓",AF5)))</formula>
    </cfRule>
    <cfRule type="cellIs" dxfId="715" priority="147" stopIfTrue="1" operator="equal">
      <formula>"☓"</formula>
    </cfRule>
    <cfRule type="cellIs" dxfId="714" priority="151" stopIfTrue="1" operator="equal">
      <formula>"☓"</formula>
    </cfRule>
    <cfRule type="containsText" dxfId="713" priority="154" stopIfTrue="1" operator="containsText" text="☓">
      <formula>NOT(ISERROR(SEARCH("☓",AF5)))</formula>
    </cfRule>
    <cfRule type="cellIs" dxfId="712" priority="152" stopIfTrue="1" operator="greaterThan">
      <formula>0</formula>
    </cfRule>
    <cfRule type="cellIs" dxfId="711" priority="149" stopIfTrue="1" operator="equal">
      <formula>"☓"</formula>
    </cfRule>
  </conditionalFormatting>
  <conditionalFormatting sqref="AF12:AM22">
    <cfRule type="cellIs" dxfId="710" priority="91" stopIfTrue="1" operator="equal">
      <formula>"☓"</formula>
    </cfRule>
    <cfRule type="cellIs" dxfId="709" priority="92" stopIfTrue="1" operator="greaterThan">
      <formula>0</formula>
    </cfRule>
    <cfRule type="cellIs" dxfId="708" priority="93" stopIfTrue="1" operator="equal">
      <formula>"☓"</formula>
    </cfRule>
    <cfRule type="containsText" dxfId="707" priority="94" stopIfTrue="1" operator="containsText" text="☓">
      <formula>NOT(ISERROR(SEARCH("☓",AF12)))</formula>
    </cfRule>
    <cfRule type="cellIs" dxfId="706" priority="95" stopIfTrue="1" operator="equal">
      <formula>"☓"</formula>
    </cfRule>
    <cfRule type="cellIs" dxfId="705" priority="96" stopIfTrue="1" operator="greaterThan">
      <formula>0</formula>
    </cfRule>
    <cfRule type="containsText" dxfId="704" priority="98" stopIfTrue="1" operator="containsText" text="☓">
      <formula>NOT(ISERROR(SEARCH("☓",AF12)))</formula>
    </cfRule>
  </conditionalFormatting>
  <conditionalFormatting sqref="AF24:AM34">
    <cfRule type="containsText" dxfId="703" priority="90" stopIfTrue="1" operator="containsText" text="☓">
      <formula>NOT(ISERROR(SEARCH("☓",AF24)))</formula>
    </cfRule>
    <cfRule type="cellIs" dxfId="702" priority="87" stopIfTrue="1" operator="equal">
      <formula>"☓"</formula>
    </cfRule>
    <cfRule type="containsText" dxfId="701" priority="86" stopIfTrue="1" operator="containsText" text="☓">
      <formula>NOT(ISERROR(SEARCH("☓",AF24)))</formula>
    </cfRule>
    <cfRule type="cellIs" dxfId="700" priority="85" stopIfTrue="1" operator="equal">
      <formula>"☓"</formula>
    </cfRule>
    <cfRule type="cellIs" dxfId="699" priority="84" stopIfTrue="1" operator="greaterThan">
      <formula>0</formula>
    </cfRule>
    <cfRule type="cellIs" dxfId="698" priority="83" stopIfTrue="1" operator="equal">
      <formula>"☓"</formula>
    </cfRule>
    <cfRule type="cellIs" dxfId="697" priority="88" stopIfTrue="1" operator="greaterThan">
      <formula>0</formula>
    </cfRule>
  </conditionalFormatting>
  <conditionalFormatting sqref="AF53:AM58">
    <cfRule type="cellIs" dxfId="696" priority="100" stopIfTrue="1" operator="greaterThan">
      <formula>0</formula>
    </cfRule>
    <cfRule type="cellIs" dxfId="695" priority="99" stopIfTrue="1" operator="equal">
      <formula>"☓"</formula>
    </cfRule>
    <cfRule type="cellIs" dxfId="694" priority="101" stopIfTrue="1" operator="equal">
      <formula>"☓"</formula>
    </cfRule>
    <cfRule type="containsText" dxfId="693" priority="102" stopIfTrue="1" operator="containsText" text="☓">
      <formula>NOT(ISERROR(SEARCH("☓",AF53)))</formula>
    </cfRule>
    <cfRule type="cellIs" dxfId="692" priority="103" stopIfTrue="1" operator="equal">
      <formula>"☓"</formula>
    </cfRule>
    <cfRule type="cellIs" dxfId="691" priority="104" stopIfTrue="1" operator="greaterThan">
      <formula>0</formula>
    </cfRule>
    <cfRule type="containsText" dxfId="690" priority="106" stopIfTrue="1" operator="containsText" text="☓">
      <formula>NOT(ISERROR(SEARCH("☓",AF53)))</formula>
    </cfRule>
  </conditionalFormatting>
  <conditionalFormatting sqref="AF60:AM61">
    <cfRule type="containsText" dxfId="689" priority="142" stopIfTrue="1" operator="containsText" text="☓">
      <formula>NOT(ISERROR(SEARCH("☓",AF60)))</formula>
    </cfRule>
    <cfRule type="cellIs" dxfId="688" priority="141" stopIfTrue="1" operator="equal">
      <formula>"☓"</formula>
    </cfRule>
    <cfRule type="cellIs" dxfId="687" priority="140" stopIfTrue="1" operator="greaterThan">
      <formula>0</formula>
    </cfRule>
    <cfRule type="cellIs" dxfId="686" priority="139" stopIfTrue="1" operator="equal">
      <formula>"☓"</formula>
    </cfRule>
    <cfRule type="cellIs" dxfId="685" priority="144" stopIfTrue="1" operator="greaterThan">
      <formula>0</formula>
    </cfRule>
    <cfRule type="containsText" dxfId="684" priority="146" stopIfTrue="1" operator="containsText" text="☓">
      <formula>NOT(ISERROR(SEARCH("☓",AF60)))</formula>
    </cfRule>
    <cfRule type="cellIs" dxfId="683" priority="143" stopIfTrue="1" operator="equal">
      <formula>"☓"</formula>
    </cfRule>
  </conditionalFormatting>
  <conditionalFormatting sqref="AF71:AM72">
    <cfRule type="containsText" dxfId="682" priority="138" stopIfTrue="1" operator="containsText" text="☓">
      <formula>NOT(ISERROR(SEARCH("☓",AF71)))</formula>
    </cfRule>
    <cfRule type="cellIs" dxfId="681" priority="136" stopIfTrue="1" operator="greaterThan">
      <formula>0</formula>
    </cfRule>
    <cfRule type="cellIs" dxfId="680" priority="135" stopIfTrue="1" operator="equal">
      <formula>"☓"</formula>
    </cfRule>
    <cfRule type="containsText" dxfId="679" priority="134" stopIfTrue="1" operator="containsText" text="☓">
      <formula>NOT(ISERROR(SEARCH("☓",AF71)))</formula>
    </cfRule>
    <cfRule type="cellIs" dxfId="678" priority="131" stopIfTrue="1" operator="equal">
      <formula>"☓"</formula>
    </cfRule>
    <cfRule type="cellIs" dxfId="677" priority="133" stopIfTrue="1" operator="equal">
      <formula>"☓"</formula>
    </cfRule>
    <cfRule type="cellIs" dxfId="676" priority="132" stopIfTrue="1" operator="greaterThan">
      <formula>0</formula>
    </cfRule>
  </conditionalFormatting>
  <conditionalFormatting sqref="AF74:AM75">
    <cfRule type="cellIs" dxfId="675" priority="128" stopIfTrue="1" operator="greaterThan">
      <formula>0</formula>
    </cfRule>
    <cfRule type="cellIs" dxfId="674" priority="125" stopIfTrue="1" operator="equal">
      <formula>"☓"</formula>
    </cfRule>
    <cfRule type="containsText" dxfId="673" priority="126" stopIfTrue="1" operator="containsText" text="☓">
      <formula>NOT(ISERROR(SEARCH("☓",AF74)))</formula>
    </cfRule>
    <cfRule type="cellIs" dxfId="672" priority="127" stopIfTrue="1" operator="equal">
      <formula>"☓"</formula>
    </cfRule>
    <cfRule type="containsText" dxfId="671" priority="130" stopIfTrue="1" operator="containsText" text="☓">
      <formula>NOT(ISERROR(SEARCH("☓",AF74)))</formula>
    </cfRule>
    <cfRule type="cellIs" dxfId="670" priority="124" stopIfTrue="1" operator="greaterThan">
      <formula>0</formula>
    </cfRule>
    <cfRule type="cellIs" dxfId="669" priority="123" stopIfTrue="1" operator="equal">
      <formula>"☓"</formula>
    </cfRule>
  </conditionalFormatting>
  <conditionalFormatting sqref="AF77:AM92">
    <cfRule type="containsText" dxfId="668" priority="122" stopIfTrue="1" operator="containsText" text="☓">
      <formula>NOT(ISERROR(SEARCH("☓",AF77)))</formula>
    </cfRule>
    <cfRule type="cellIs" dxfId="667" priority="120" stopIfTrue="1" operator="greaterThan">
      <formula>0</formula>
    </cfRule>
    <cfRule type="cellIs" dxfId="666" priority="119" stopIfTrue="1" operator="equal">
      <formula>"☓"</formula>
    </cfRule>
    <cfRule type="cellIs" dxfId="665" priority="116" stopIfTrue="1" operator="greaterThan">
      <formula>0</formula>
    </cfRule>
    <cfRule type="cellIs" dxfId="664" priority="115" stopIfTrue="1" operator="equal">
      <formula>"☓"</formula>
    </cfRule>
    <cfRule type="containsText" dxfId="663" priority="118" stopIfTrue="1" operator="containsText" text="☓">
      <formula>NOT(ISERROR(SEARCH("☓",AF77)))</formula>
    </cfRule>
    <cfRule type="cellIs" dxfId="662" priority="117" stopIfTrue="1" operator="equal">
      <formula>"☓"</formula>
    </cfRule>
  </conditionalFormatting>
  <conditionalFormatting sqref="AF94:AM114">
    <cfRule type="containsText" dxfId="661" priority="114" stopIfTrue="1" operator="containsText" text="☓">
      <formula>NOT(ISERROR(SEARCH("☓",AF94)))</formula>
    </cfRule>
    <cfRule type="cellIs" dxfId="660" priority="112" stopIfTrue="1" operator="greaterThan">
      <formula>0</formula>
    </cfRule>
    <cfRule type="cellIs" dxfId="659" priority="111" stopIfTrue="1" operator="equal">
      <formula>"☓"</formula>
    </cfRule>
    <cfRule type="cellIs" dxfId="658" priority="107" stopIfTrue="1" operator="equal">
      <formula>"☓"</formula>
    </cfRule>
    <cfRule type="containsText" dxfId="657" priority="110" stopIfTrue="1" operator="containsText" text="☓">
      <formula>NOT(ISERROR(SEARCH("☓",AF94)))</formula>
    </cfRule>
    <cfRule type="cellIs" dxfId="656" priority="109" stopIfTrue="1" operator="equal">
      <formula>"☓"</formula>
    </cfRule>
    <cfRule type="cellIs" dxfId="655" priority="108" stopIfTrue="1" operator="greaterThan">
      <formula>0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AS153"/>
  <sheetViews>
    <sheetView topLeftCell="G1" zoomScale="89" zoomScaleNormal="89" workbookViewId="0">
      <selection activeCell="AL8" sqref="AL8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6.33203125" bestFit="1" customWidth="1"/>
    <col min="41" max="41" width="15.109375" bestFit="1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369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61">
        <v>1</v>
      </c>
      <c r="J3" s="62">
        <v>2</v>
      </c>
      <c r="K3" s="62">
        <v>3</v>
      </c>
      <c r="L3" s="62">
        <v>4</v>
      </c>
      <c r="M3" s="62">
        <v>5</v>
      </c>
      <c r="N3" s="62">
        <v>6</v>
      </c>
      <c r="O3" s="62">
        <v>7</v>
      </c>
      <c r="P3" s="62">
        <v>8</v>
      </c>
      <c r="Q3" s="62">
        <v>9</v>
      </c>
      <c r="R3" s="62">
        <v>10</v>
      </c>
      <c r="S3" s="62">
        <v>11</v>
      </c>
      <c r="T3" s="62">
        <v>12</v>
      </c>
      <c r="U3" s="62">
        <v>13</v>
      </c>
      <c r="V3" s="62">
        <v>14</v>
      </c>
      <c r="W3" s="62">
        <v>15</v>
      </c>
      <c r="X3" s="62">
        <v>16</v>
      </c>
      <c r="Y3" s="62">
        <v>17</v>
      </c>
      <c r="Z3" s="62">
        <v>18</v>
      </c>
      <c r="AA3" s="62">
        <v>19</v>
      </c>
      <c r="AB3" s="62">
        <v>20</v>
      </c>
      <c r="AC3" s="62">
        <v>21</v>
      </c>
      <c r="AD3" s="62">
        <v>22</v>
      </c>
      <c r="AE3" s="62">
        <v>23</v>
      </c>
      <c r="AF3" s="62">
        <v>24</v>
      </c>
      <c r="AG3" s="62">
        <v>25</v>
      </c>
      <c r="AH3" s="62">
        <v>26</v>
      </c>
      <c r="AI3" s="62">
        <v>27</v>
      </c>
      <c r="AJ3" s="62">
        <v>28</v>
      </c>
      <c r="AK3" s="62">
        <v>29</v>
      </c>
      <c r="AL3" s="62">
        <v>30</v>
      </c>
      <c r="AM3" s="69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259" t="s">
        <v>383</v>
      </c>
      <c r="I4" s="63" t="s">
        <v>344</v>
      </c>
      <c r="J4" s="63" t="s">
        <v>345</v>
      </c>
      <c r="K4" s="63" t="s">
        <v>346</v>
      </c>
      <c r="L4" s="63" t="s">
        <v>347</v>
      </c>
      <c r="M4" s="63" t="s">
        <v>341</v>
      </c>
      <c r="N4" s="63" t="s">
        <v>342</v>
      </c>
      <c r="O4" s="63" t="s">
        <v>343</v>
      </c>
      <c r="P4" s="63" t="s">
        <v>344</v>
      </c>
      <c r="Q4" s="63" t="s">
        <v>345</v>
      </c>
      <c r="R4" s="63" t="s">
        <v>346</v>
      </c>
      <c r="S4" s="63" t="s">
        <v>347</v>
      </c>
      <c r="T4" s="63" t="s">
        <v>341</v>
      </c>
      <c r="U4" s="63" t="s">
        <v>342</v>
      </c>
      <c r="V4" s="63" t="s">
        <v>343</v>
      </c>
      <c r="W4" s="63" t="s">
        <v>344</v>
      </c>
      <c r="X4" s="63" t="s">
        <v>345</v>
      </c>
      <c r="Y4" s="63" t="s">
        <v>346</v>
      </c>
      <c r="Z4" s="63" t="s">
        <v>347</v>
      </c>
      <c r="AA4" s="63" t="s">
        <v>341</v>
      </c>
      <c r="AB4" s="63" t="s">
        <v>342</v>
      </c>
      <c r="AC4" s="63" t="s">
        <v>343</v>
      </c>
      <c r="AD4" s="63" t="s">
        <v>344</v>
      </c>
      <c r="AE4" s="63" t="s">
        <v>345</v>
      </c>
      <c r="AF4" s="63" t="s">
        <v>346</v>
      </c>
      <c r="AG4" s="63" t="s">
        <v>347</v>
      </c>
      <c r="AH4" s="63" t="s">
        <v>341</v>
      </c>
      <c r="AI4" s="63" t="s">
        <v>342</v>
      </c>
      <c r="AJ4" s="63" t="s">
        <v>343</v>
      </c>
      <c r="AK4" s="63" t="s">
        <v>344</v>
      </c>
      <c r="AL4" s="63" t="s">
        <v>345</v>
      </c>
      <c r="AM4" s="63" t="s">
        <v>346</v>
      </c>
      <c r="AN4" s="386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10</v>
      </c>
      <c r="I5" s="258"/>
      <c r="J5" s="258"/>
      <c r="K5" s="258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10</v>
      </c>
      <c r="I6" s="258"/>
      <c r="J6" s="258"/>
      <c r="K6" s="258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258"/>
      <c r="J7" s="258"/>
      <c r="K7" s="258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10</v>
      </c>
      <c r="I8" s="258"/>
      <c r="J8" s="258"/>
      <c r="K8" s="258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10</v>
      </c>
      <c r="I9" s="258"/>
      <c r="J9" s="258"/>
      <c r="K9" s="258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10</v>
      </c>
      <c r="I10" s="258"/>
      <c r="J10" s="258"/>
      <c r="K10" s="258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17" t="s">
        <v>28</v>
      </c>
      <c r="G12" s="18" t="s">
        <v>29</v>
      </c>
      <c r="H12" s="117" t="s">
        <v>30</v>
      </c>
      <c r="I12" s="258"/>
      <c r="J12" s="258"/>
      <c r="K12" s="258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126">
        <f t="shared" ref="AN12:AN77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258"/>
      <c r="J13" s="258"/>
      <c r="K13" s="258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258"/>
      <c r="J14" s="258"/>
      <c r="K14" s="258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32</v>
      </c>
      <c r="H15" s="102" t="s">
        <v>30</v>
      </c>
      <c r="I15" s="258"/>
      <c r="J15" s="258"/>
      <c r="K15" s="258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258"/>
      <c r="J16" s="258"/>
      <c r="K16" s="258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38</v>
      </c>
      <c r="H17" s="102" t="s">
        <v>30</v>
      </c>
      <c r="I17" s="258"/>
      <c r="J17" s="258"/>
      <c r="K17" s="258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38</v>
      </c>
      <c r="H18" s="102" t="s">
        <v>30</v>
      </c>
      <c r="I18" s="258"/>
      <c r="J18" s="258"/>
      <c r="K18" s="258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258"/>
      <c r="J19" s="258"/>
      <c r="K19" s="258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258"/>
      <c r="J20" s="258"/>
      <c r="K20" s="258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258"/>
      <c r="J21" s="258"/>
      <c r="K21" s="258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258"/>
      <c r="J22" s="258"/>
      <c r="K22" s="258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258"/>
      <c r="J24" s="258"/>
      <c r="K24" s="258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53</v>
      </c>
      <c r="H25" s="102" t="s">
        <v>30</v>
      </c>
      <c r="I25" s="258"/>
      <c r="J25" s="258"/>
      <c r="K25" s="258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56</v>
      </c>
      <c r="H26" s="102" t="s">
        <v>30</v>
      </c>
      <c r="I26" s="258"/>
      <c r="J26" s="258"/>
      <c r="K26" s="258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59</v>
      </c>
      <c r="H27" s="102" t="s">
        <v>61</v>
      </c>
      <c r="I27" s="258"/>
      <c r="J27" s="258"/>
      <c r="K27" s="258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59</v>
      </c>
      <c r="H28" s="102" t="s">
        <v>61</v>
      </c>
      <c r="I28" s="258"/>
      <c r="J28" s="258"/>
      <c r="K28" s="258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59</v>
      </c>
      <c r="H29" s="102" t="s">
        <v>61</v>
      </c>
      <c r="I29" s="258"/>
      <c r="J29" s="258"/>
      <c r="K29" s="258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68</v>
      </c>
      <c r="H30" s="102" t="s">
        <v>10</v>
      </c>
      <c r="I30" s="258"/>
      <c r="J30" s="258"/>
      <c r="K30" s="258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10" t="s">
        <v>71</v>
      </c>
      <c r="G31" s="11" t="s">
        <v>72</v>
      </c>
      <c r="H31" s="102" t="s">
        <v>61</v>
      </c>
      <c r="I31" s="258"/>
      <c r="J31" s="258"/>
      <c r="K31" s="258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10</v>
      </c>
      <c r="I32" s="258"/>
      <c r="J32" s="258"/>
      <c r="K32" s="258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10</v>
      </c>
      <c r="I33" s="258"/>
      <c r="J33" s="258"/>
      <c r="K33" s="258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75</v>
      </c>
      <c r="H34" s="104" t="s">
        <v>10</v>
      </c>
      <c r="I34" s="258"/>
      <c r="J34" s="258"/>
      <c r="K34" s="258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61</v>
      </c>
      <c r="I36" s="258"/>
      <c r="J36" s="258"/>
      <c r="K36" s="258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126">
        <f t="shared" si="3"/>
        <v>1</v>
      </c>
      <c r="AO36" s="120">
        <f t="shared" ref="AO36:AO51" si="9">COUNTA(I36:AM36)</f>
        <v>0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61</v>
      </c>
      <c r="I37" s="258"/>
      <c r="J37" s="258"/>
      <c r="K37" s="258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126">
        <f t="shared" si="3"/>
        <v>1</v>
      </c>
      <c r="AO37" s="89">
        <f t="shared" si="9"/>
        <v>0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90</v>
      </c>
      <c r="I38" s="258"/>
      <c r="J38" s="258"/>
      <c r="K38" s="258"/>
      <c r="L38" s="65"/>
      <c r="M38" s="65"/>
      <c r="N38" s="65"/>
      <c r="O38" s="65"/>
      <c r="P38" s="65"/>
      <c r="Q38" s="65"/>
      <c r="R38" s="65"/>
      <c r="S38" s="65"/>
      <c r="T38" s="65"/>
      <c r="U38" s="258"/>
      <c r="V38" s="258"/>
      <c r="W38" s="258"/>
      <c r="X38" s="258"/>
      <c r="Y38" s="82"/>
      <c r="Z38" s="82"/>
      <c r="AA38" s="82"/>
      <c r="AB38" s="82"/>
      <c r="AC38" s="82"/>
      <c r="AD38" s="82"/>
      <c r="AE38" s="258"/>
      <c r="AF38" s="258"/>
      <c r="AG38" s="258"/>
      <c r="AH38" s="258"/>
      <c r="AI38" s="258"/>
      <c r="AJ38" s="258"/>
      <c r="AK38" s="258"/>
      <c r="AL38" s="258"/>
      <c r="AM38" s="258"/>
      <c r="AN38" s="126">
        <f t="shared" si="3"/>
        <v>1</v>
      </c>
      <c r="AO38" s="89">
        <f t="shared" si="9"/>
        <v>0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90</v>
      </c>
      <c r="I39" s="258"/>
      <c r="J39" s="258"/>
      <c r="K39" s="258"/>
      <c r="L39" s="65"/>
      <c r="M39" s="65"/>
      <c r="N39" s="65"/>
      <c r="O39" s="65"/>
      <c r="P39" s="65"/>
      <c r="Q39" s="65"/>
      <c r="R39" s="65"/>
      <c r="S39" s="258"/>
      <c r="T39" s="258"/>
      <c r="U39" s="258"/>
      <c r="V39" s="258"/>
      <c r="W39" s="258"/>
      <c r="X39" s="258"/>
      <c r="Y39" s="82"/>
      <c r="Z39" s="82"/>
      <c r="AA39" s="82"/>
      <c r="AB39" s="82"/>
      <c r="AC39" s="82"/>
      <c r="AD39" s="82"/>
      <c r="AE39" s="258"/>
      <c r="AF39" s="258"/>
      <c r="AG39" s="258"/>
      <c r="AH39" s="258"/>
      <c r="AI39" s="258"/>
      <c r="AJ39" s="258"/>
      <c r="AK39" s="258"/>
      <c r="AL39" s="258"/>
      <c r="AM39" s="258"/>
      <c r="AN39" s="126">
        <f t="shared" si="3"/>
        <v>1</v>
      </c>
      <c r="AO39" s="92">
        <f t="shared" si="9"/>
        <v>0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>
        <f>1-(COUNTIF(I36:I39,"☓"))/4</f>
        <v>1</v>
      </c>
      <c r="J40" s="59">
        <f t="shared" ref="J40:AM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60">
        <f t="shared" si="10"/>
        <v>1</v>
      </c>
      <c r="AN40" s="121" t="str">
        <f>IF(AO40=0,"100%",AVERAGE(AN36:AN39))</f>
        <v>100%</v>
      </c>
      <c r="AO40" s="93">
        <f>SUM(AO36:AO39)</f>
        <v>0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90</v>
      </c>
      <c r="I41" s="258"/>
      <c r="J41" s="258"/>
      <c r="K41" s="258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61</v>
      </c>
      <c r="I42" s="258"/>
      <c r="J42" s="258"/>
      <c r="K42" s="258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61</v>
      </c>
      <c r="I43" s="258"/>
      <c r="J43" s="258"/>
      <c r="K43" s="258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258"/>
      <c r="J44" s="258"/>
      <c r="K44" s="258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258"/>
      <c r="J45" s="258"/>
      <c r="K45" s="258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258"/>
      <c r="J46" s="258"/>
      <c r="K46" s="258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258"/>
      <c r="J47" s="258"/>
      <c r="K47" s="258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258"/>
      <c r="J48" s="258"/>
      <c r="K48" s="258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258"/>
      <c r="J49" s="258"/>
      <c r="K49" s="258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02" t="s">
        <v>120</v>
      </c>
      <c r="I50" s="258"/>
      <c r="J50" s="258"/>
      <c r="K50" s="258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04" t="s">
        <v>10</v>
      </c>
      <c r="I51" s="258"/>
      <c r="J51" s="258"/>
      <c r="K51" s="258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258"/>
      <c r="J53" s="258"/>
      <c r="K53" s="258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258"/>
      <c r="J54" s="258"/>
      <c r="K54" s="258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258"/>
      <c r="J55" s="258"/>
      <c r="K55" s="258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258"/>
      <c r="J56" s="258"/>
      <c r="K56" s="258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258"/>
      <c r="J57" s="258"/>
      <c r="K57" s="258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258"/>
      <c r="J58" s="258"/>
      <c r="K58" s="258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111">
        <f>1-(COUNTIF(I53:I58,"☓"))/6</f>
        <v>1</v>
      </c>
      <c r="J59" s="74">
        <f t="shared" ref="J59:AM59" si="13">1-(COUNTIF(J53:J58,"☓"))/6</f>
        <v>1</v>
      </c>
      <c r="K59" s="74">
        <f t="shared" si="13"/>
        <v>1</v>
      </c>
      <c r="L59" s="74">
        <f t="shared" si="13"/>
        <v>1</v>
      </c>
      <c r="M59" s="74">
        <f t="shared" si="13"/>
        <v>1</v>
      </c>
      <c r="N59" s="74">
        <f t="shared" si="13"/>
        <v>1</v>
      </c>
      <c r="O59" s="74">
        <f t="shared" si="13"/>
        <v>1</v>
      </c>
      <c r="P59" s="74">
        <f t="shared" si="13"/>
        <v>1</v>
      </c>
      <c r="Q59" s="74">
        <f t="shared" si="13"/>
        <v>1</v>
      </c>
      <c r="R59" s="74">
        <f t="shared" si="13"/>
        <v>1</v>
      </c>
      <c r="S59" s="74">
        <f t="shared" si="13"/>
        <v>1</v>
      </c>
      <c r="T59" s="74">
        <f t="shared" si="13"/>
        <v>1</v>
      </c>
      <c r="U59" s="74">
        <f t="shared" si="13"/>
        <v>1</v>
      </c>
      <c r="V59" s="74">
        <f t="shared" si="13"/>
        <v>1</v>
      </c>
      <c r="W59" s="74">
        <f t="shared" si="13"/>
        <v>1</v>
      </c>
      <c r="X59" s="74">
        <f t="shared" si="13"/>
        <v>1</v>
      </c>
      <c r="Y59" s="74">
        <f t="shared" si="13"/>
        <v>1</v>
      </c>
      <c r="Z59" s="74">
        <f t="shared" si="13"/>
        <v>1</v>
      </c>
      <c r="AA59" s="74">
        <f t="shared" si="13"/>
        <v>1</v>
      </c>
      <c r="AB59" s="74">
        <f t="shared" si="13"/>
        <v>1</v>
      </c>
      <c r="AC59" s="74">
        <f t="shared" si="13"/>
        <v>1</v>
      </c>
      <c r="AD59" s="74">
        <f t="shared" si="13"/>
        <v>1</v>
      </c>
      <c r="AE59" s="74">
        <f t="shared" si="13"/>
        <v>1</v>
      </c>
      <c r="AF59" s="74">
        <f t="shared" si="13"/>
        <v>1</v>
      </c>
      <c r="AG59" s="74">
        <f t="shared" si="13"/>
        <v>1</v>
      </c>
      <c r="AH59" s="74">
        <f t="shared" si="13"/>
        <v>1</v>
      </c>
      <c r="AI59" s="74">
        <f t="shared" si="13"/>
        <v>1</v>
      </c>
      <c r="AJ59" s="74">
        <f t="shared" si="13"/>
        <v>1</v>
      </c>
      <c r="AK59" s="74">
        <f t="shared" si="13"/>
        <v>1</v>
      </c>
      <c r="AL59" s="74">
        <f t="shared" si="13"/>
        <v>1</v>
      </c>
      <c r="AM59" s="123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258"/>
      <c r="J60" s="258"/>
      <c r="K60" s="258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14" t="s">
        <v>142</v>
      </c>
      <c r="G61" s="15" t="s">
        <v>143</v>
      </c>
      <c r="H61" s="16" t="s">
        <v>90</v>
      </c>
      <c r="I61" s="258"/>
      <c r="J61" s="258"/>
      <c r="K61" s="258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258"/>
      <c r="J63" s="258"/>
      <c r="K63" s="258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258"/>
      <c r="J64" s="258"/>
      <c r="K64" s="258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258"/>
      <c r="J65" s="258"/>
      <c r="K65" s="258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258"/>
      <c r="J66" s="258"/>
      <c r="K66" s="258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258"/>
      <c r="J67" s="258"/>
      <c r="K67" s="258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258"/>
      <c r="J68" s="258"/>
      <c r="K68" s="258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258"/>
      <c r="J69" s="258"/>
      <c r="K69" s="258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258"/>
      <c r="J71" s="258"/>
      <c r="K71" s="258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258"/>
      <c r="J72" s="258"/>
      <c r="K72" s="258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258"/>
      <c r="J74" s="258"/>
      <c r="K74" s="258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126">
        <f t="shared" si="3"/>
        <v>1</v>
      </c>
      <c r="AO74" s="89">
        <f t="shared" ref="AO74:AO75" si="19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258"/>
      <c r="J75" s="258"/>
      <c r="K75" s="258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84"/>
      <c r="Y75" s="84"/>
      <c r="Z75" s="84"/>
      <c r="AA75" s="84"/>
      <c r="AB75" s="84"/>
      <c r="AC75" s="84"/>
      <c r="AD75" s="84"/>
      <c r="AE75" s="84"/>
      <c r="AF75" s="84"/>
      <c r="AG75" s="84"/>
      <c r="AH75" s="84"/>
      <c r="AI75" s="82"/>
      <c r="AJ75" s="82"/>
      <c r="AK75" s="82"/>
      <c r="AL75" s="82"/>
      <c r="AM75" s="82"/>
      <c r="AN75" s="126">
        <f t="shared" si="3"/>
        <v>1</v>
      </c>
      <c r="AO75" s="89">
        <f t="shared" si="19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56">
        <f>1-(COUNTIF(I74:I75,"☓"))/2</f>
        <v>1</v>
      </c>
      <c r="J76" s="59">
        <f t="shared" ref="J76:AM76" si="20">1-(COUNTIF(J74:J75,"☓"))/2</f>
        <v>1</v>
      </c>
      <c r="K76" s="59">
        <f t="shared" si="20"/>
        <v>1</v>
      </c>
      <c r="L76" s="59">
        <f t="shared" si="20"/>
        <v>1</v>
      </c>
      <c r="M76" s="59">
        <f t="shared" si="20"/>
        <v>1</v>
      </c>
      <c r="N76" s="59">
        <f t="shared" si="20"/>
        <v>1</v>
      </c>
      <c r="O76" s="59">
        <f t="shared" si="20"/>
        <v>1</v>
      </c>
      <c r="P76" s="59">
        <f t="shared" si="20"/>
        <v>1</v>
      </c>
      <c r="Q76" s="59">
        <f t="shared" si="20"/>
        <v>1</v>
      </c>
      <c r="R76" s="59">
        <f t="shared" si="20"/>
        <v>1</v>
      </c>
      <c r="S76" s="59">
        <f t="shared" si="20"/>
        <v>1</v>
      </c>
      <c r="T76" s="59">
        <f t="shared" si="20"/>
        <v>1</v>
      </c>
      <c r="U76" s="59">
        <f t="shared" si="20"/>
        <v>1</v>
      </c>
      <c r="V76" s="59">
        <f t="shared" si="20"/>
        <v>1</v>
      </c>
      <c r="W76" s="59">
        <f t="shared" si="20"/>
        <v>1</v>
      </c>
      <c r="X76" s="59">
        <f t="shared" si="20"/>
        <v>1</v>
      </c>
      <c r="Y76" s="59">
        <f t="shared" si="20"/>
        <v>1</v>
      </c>
      <c r="Z76" s="59">
        <f t="shared" si="20"/>
        <v>1</v>
      </c>
      <c r="AA76" s="59">
        <f t="shared" si="20"/>
        <v>1</v>
      </c>
      <c r="AB76" s="59">
        <f t="shared" si="20"/>
        <v>1</v>
      </c>
      <c r="AC76" s="59">
        <f t="shared" si="20"/>
        <v>1</v>
      </c>
      <c r="AD76" s="59">
        <f t="shared" si="20"/>
        <v>1</v>
      </c>
      <c r="AE76" s="59">
        <f t="shared" si="20"/>
        <v>1</v>
      </c>
      <c r="AF76" s="59">
        <f t="shared" si="20"/>
        <v>1</v>
      </c>
      <c r="AG76" s="59">
        <f t="shared" si="20"/>
        <v>1</v>
      </c>
      <c r="AH76" s="59">
        <f t="shared" si="20"/>
        <v>1</v>
      </c>
      <c r="AI76" s="59">
        <f t="shared" si="20"/>
        <v>1</v>
      </c>
      <c r="AJ76" s="59">
        <f t="shared" si="20"/>
        <v>1</v>
      </c>
      <c r="AK76" s="59">
        <f t="shared" si="20"/>
        <v>1</v>
      </c>
      <c r="AL76" s="59">
        <f t="shared" si="20"/>
        <v>1</v>
      </c>
      <c r="AM76" s="60">
        <f t="shared" si="20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258"/>
      <c r="J77" s="258"/>
      <c r="K77" s="258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55"/>
      <c r="Y77" s="55"/>
      <c r="Z77" s="55"/>
      <c r="AA77" s="55"/>
      <c r="AB77" s="55"/>
      <c r="AC77" s="55"/>
      <c r="AD77" s="55"/>
      <c r="AE77" s="55"/>
      <c r="AF77" s="55"/>
      <c r="AG77" s="55"/>
      <c r="AH77" s="55"/>
      <c r="AI77" s="82"/>
      <c r="AJ77" s="82"/>
      <c r="AK77" s="82"/>
      <c r="AL77" s="82"/>
      <c r="AM77" s="82"/>
      <c r="AN77" s="126">
        <f t="shared" si="3"/>
        <v>1</v>
      </c>
      <c r="AO77" s="89">
        <f t="shared" ref="AO77:AO114" si="21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10" t="s">
        <v>185</v>
      </c>
      <c r="G78" s="11" t="s">
        <v>186</v>
      </c>
      <c r="H78" s="118" t="s">
        <v>10</v>
      </c>
      <c r="I78" s="258"/>
      <c r="J78" s="258"/>
      <c r="K78" s="258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126">
        <f t="shared" ref="AN78:AN92" si="22">IF(COUNTA(I78:AM78)=0,1,1-COUNTIF(I78:AM78,"☓")/31)</f>
        <v>1</v>
      </c>
      <c r="AO78" s="89">
        <f t="shared" si="21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258"/>
      <c r="J79" s="258"/>
      <c r="K79" s="258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126">
        <f t="shared" si="22"/>
        <v>1</v>
      </c>
      <c r="AO79" s="89">
        <f t="shared" si="21"/>
        <v>0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258"/>
      <c r="J80" s="258"/>
      <c r="K80" s="258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126">
        <f t="shared" si="22"/>
        <v>1</v>
      </c>
      <c r="AO80" s="89">
        <f t="shared" si="21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258"/>
      <c r="J81" s="258"/>
      <c r="K81" s="258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126">
        <f t="shared" si="22"/>
        <v>1</v>
      </c>
      <c r="AO81" s="89">
        <f t="shared" si="21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258"/>
      <c r="J82" s="258"/>
      <c r="K82" s="258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126">
        <f t="shared" si="22"/>
        <v>1</v>
      </c>
      <c r="AO82" s="89">
        <f t="shared" si="21"/>
        <v>0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258"/>
      <c r="J83" s="258"/>
      <c r="K83" s="258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126">
        <f t="shared" si="22"/>
        <v>1</v>
      </c>
      <c r="AO83" s="89">
        <f t="shared" si="21"/>
        <v>0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258"/>
      <c r="J84" s="258"/>
      <c r="K84" s="258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126">
        <f t="shared" si="22"/>
        <v>1</v>
      </c>
      <c r="AO84" s="89">
        <f t="shared" si="21"/>
        <v>0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258"/>
      <c r="J85" s="258"/>
      <c r="K85" s="258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126">
        <f t="shared" si="22"/>
        <v>1</v>
      </c>
      <c r="AO85" s="89">
        <f t="shared" si="21"/>
        <v>0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258"/>
      <c r="J86" s="258"/>
      <c r="K86" s="258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126">
        <f t="shared" si="22"/>
        <v>1</v>
      </c>
      <c r="AO86" s="89">
        <f t="shared" si="21"/>
        <v>0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258"/>
      <c r="J87" s="258"/>
      <c r="K87" s="258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126">
        <f t="shared" si="22"/>
        <v>1</v>
      </c>
      <c r="AO87" s="89">
        <f t="shared" si="21"/>
        <v>0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258"/>
      <c r="J88" s="258"/>
      <c r="K88" s="258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126">
        <f t="shared" si="22"/>
        <v>1</v>
      </c>
      <c r="AO88" s="89">
        <f t="shared" si="21"/>
        <v>0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258"/>
      <c r="J89" s="258"/>
      <c r="K89" s="258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126">
        <f t="shared" si="22"/>
        <v>1</v>
      </c>
      <c r="AO89" s="89">
        <f t="shared" si="21"/>
        <v>0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258"/>
      <c r="J90" s="258"/>
      <c r="K90" s="258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126">
        <f t="shared" si="22"/>
        <v>1</v>
      </c>
      <c r="AO90" s="89">
        <f t="shared" si="21"/>
        <v>0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258"/>
      <c r="J91" s="258"/>
      <c r="K91" s="258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126">
        <f t="shared" si="22"/>
        <v>1</v>
      </c>
      <c r="AO91" s="89">
        <f t="shared" si="21"/>
        <v>0</v>
      </c>
      <c r="AP91" s="64"/>
      <c r="AS91" s="54" t="s">
        <v>374</v>
      </c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258"/>
      <c r="J92" s="258"/>
      <c r="K92" s="258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126">
        <f t="shared" si="22"/>
        <v>1</v>
      </c>
      <c r="AO92" s="89">
        <f t="shared" si="21"/>
        <v>0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1</v>
      </c>
      <c r="J93" s="59">
        <f t="shared" ref="J93:AM93" si="23">1-(COUNTIF(J77:J92,"☓"))/16</f>
        <v>1</v>
      </c>
      <c r="K93" s="59">
        <f t="shared" si="23"/>
        <v>1</v>
      </c>
      <c r="L93" s="59">
        <f t="shared" si="23"/>
        <v>1</v>
      </c>
      <c r="M93" s="59">
        <f t="shared" si="23"/>
        <v>1</v>
      </c>
      <c r="N93" s="59">
        <f t="shared" si="23"/>
        <v>1</v>
      </c>
      <c r="O93" s="59">
        <f t="shared" si="23"/>
        <v>1</v>
      </c>
      <c r="P93" s="59">
        <f t="shared" si="23"/>
        <v>1</v>
      </c>
      <c r="Q93" s="59">
        <f t="shared" si="23"/>
        <v>1</v>
      </c>
      <c r="R93" s="59">
        <f t="shared" si="23"/>
        <v>1</v>
      </c>
      <c r="S93" s="59">
        <f t="shared" si="23"/>
        <v>1</v>
      </c>
      <c r="T93" s="59">
        <f t="shared" si="23"/>
        <v>1</v>
      </c>
      <c r="U93" s="59">
        <f t="shared" si="23"/>
        <v>1</v>
      </c>
      <c r="V93" s="59">
        <f t="shared" si="23"/>
        <v>1</v>
      </c>
      <c r="W93" s="59">
        <f t="shared" si="23"/>
        <v>1</v>
      </c>
      <c r="X93" s="59">
        <f t="shared" si="23"/>
        <v>1</v>
      </c>
      <c r="Y93" s="59">
        <f t="shared" si="23"/>
        <v>1</v>
      </c>
      <c r="Z93" s="59">
        <f t="shared" si="23"/>
        <v>1</v>
      </c>
      <c r="AA93" s="59">
        <f t="shared" si="23"/>
        <v>1</v>
      </c>
      <c r="AB93" s="59">
        <f t="shared" si="23"/>
        <v>1</v>
      </c>
      <c r="AC93" s="59">
        <f t="shared" si="23"/>
        <v>1</v>
      </c>
      <c r="AD93" s="59">
        <f t="shared" si="23"/>
        <v>1</v>
      </c>
      <c r="AE93" s="59">
        <f t="shared" si="23"/>
        <v>1</v>
      </c>
      <c r="AF93" s="59">
        <f t="shared" si="23"/>
        <v>1</v>
      </c>
      <c r="AG93" s="59">
        <f t="shared" si="23"/>
        <v>1</v>
      </c>
      <c r="AH93" s="59">
        <f t="shared" si="23"/>
        <v>1</v>
      </c>
      <c r="AI93" s="59">
        <f t="shared" si="23"/>
        <v>1</v>
      </c>
      <c r="AJ93" s="59">
        <f t="shared" si="23"/>
        <v>1</v>
      </c>
      <c r="AK93" s="59">
        <f t="shared" si="23"/>
        <v>1</v>
      </c>
      <c r="AL93" s="59">
        <f t="shared" si="23"/>
        <v>1</v>
      </c>
      <c r="AM93" s="60">
        <f t="shared" si="23"/>
        <v>1</v>
      </c>
      <c r="AN93" s="97" t="str">
        <f>IF(AO93=0,"100%",AVERAGE(I93:AM93))</f>
        <v>100%</v>
      </c>
      <c r="AO93" s="93">
        <f>SUM(AO77:AO92)</f>
        <v>0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258"/>
      <c r="J94" s="258"/>
      <c r="K94" s="258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126">
        <f t="shared" ref="AN94:AN114" si="24">IF(COUNTA(I94:AM94)=0,1,1-COUNTIF(I94:AM94,"☓")/31)</f>
        <v>1</v>
      </c>
      <c r="AO94" s="89">
        <f t="shared" si="21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258"/>
      <c r="J95" s="258"/>
      <c r="K95" s="258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126">
        <f t="shared" si="24"/>
        <v>1</v>
      </c>
      <c r="AO95" s="89">
        <f t="shared" si="21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258"/>
      <c r="J96" s="258"/>
      <c r="K96" s="258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126">
        <f t="shared" si="24"/>
        <v>1</v>
      </c>
      <c r="AO96" s="89">
        <f t="shared" si="21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258"/>
      <c r="J97" s="258"/>
      <c r="K97" s="258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126">
        <f t="shared" si="24"/>
        <v>1</v>
      </c>
      <c r="AO97" s="89">
        <f t="shared" si="21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258"/>
      <c r="J98" s="258"/>
      <c r="K98" s="258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126">
        <f t="shared" si="24"/>
        <v>1</v>
      </c>
      <c r="AO98" s="89">
        <f t="shared" si="21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258"/>
      <c r="J99" s="258"/>
      <c r="K99" s="258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126">
        <f t="shared" si="24"/>
        <v>1</v>
      </c>
      <c r="AO99" s="89">
        <f t="shared" si="21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258"/>
      <c r="J100" s="258"/>
      <c r="K100" s="258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126">
        <f t="shared" si="24"/>
        <v>1</v>
      </c>
      <c r="AO100" s="89">
        <f t="shared" si="21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258"/>
      <c r="J101" s="258"/>
      <c r="K101" s="258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126">
        <f t="shared" si="24"/>
        <v>1</v>
      </c>
      <c r="AO101" s="89">
        <f t="shared" si="21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258"/>
      <c r="J102" s="258"/>
      <c r="K102" s="258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126">
        <f t="shared" si="24"/>
        <v>1</v>
      </c>
      <c r="AO102" s="89">
        <f t="shared" si="21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258"/>
      <c r="J103" s="258"/>
      <c r="K103" s="258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126">
        <f t="shared" si="24"/>
        <v>1</v>
      </c>
      <c r="AO103" s="89">
        <f t="shared" si="21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258"/>
      <c r="J104" s="258"/>
      <c r="K104" s="258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126">
        <f t="shared" si="24"/>
        <v>1</v>
      </c>
      <c r="AO104" s="89">
        <f t="shared" si="21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258"/>
      <c r="J105" s="258"/>
      <c r="K105" s="258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126">
        <f t="shared" si="24"/>
        <v>1</v>
      </c>
      <c r="AO105" s="89">
        <f t="shared" si="21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258"/>
      <c r="J106" s="258"/>
      <c r="K106" s="258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126">
        <f t="shared" si="24"/>
        <v>1</v>
      </c>
      <c r="AO106" s="89">
        <f t="shared" si="21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258"/>
      <c r="J107" s="258"/>
      <c r="K107" s="258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126">
        <f t="shared" si="24"/>
        <v>1</v>
      </c>
      <c r="AO107" s="89">
        <f t="shared" si="21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258"/>
      <c r="J108" s="258"/>
      <c r="K108" s="258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126">
        <f t="shared" si="24"/>
        <v>1</v>
      </c>
      <c r="AO108" s="89">
        <f t="shared" si="21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258"/>
      <c r="J109" s="258"/>
      <c r="K109" s="258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126">
        <f t="shared" si="24"/>
        <v>1</v>
      </c>
      <c r="AO109" s="89">
        <f t="shared" si="21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258"/>
      <c r="J110" s="258"/>
      <c r="K110" s="258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126">
        <f t="shared" si="24"/>
        <v>1</v>
      </c>
      <c r="AO110" s="89">
        <f t="shared" si="21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258"/>
      <c r="J111" s="258"/>
      <c r="K111" s="258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126">
        <f t="shared" si="24"/>
        <v>1</v>
      </c>
      <c r="AO111" s="89">
        <f t="shared" si="21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258"/>
      <c r="J112" s="258"/>
      <c r="K112" s="258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126">
        <f t="shared" si="24"/>
        <v>1</v>
      </c>
      <c r="AO112" s="89">
        <f t="shared" si="21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258"/>
      <c r="J113" s="258"/>
      <c r="K113" s="258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126">
        <f t="shared" si="24"/>
        <v>1</v>
      </c>
      <c r="AO113" s="89">
        <f t="shared" si="21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33" t="s">
        <v>262</v>
      </c>
      <c r="G114" s="34" t="s">
        <v>263</v>
      </c>
      <c r="H114" s="102" t="s">
        <v>30</v>
      </c>
      <c r="I114" s="258"/>
      <c r="J114" s="258"/>
      <c r="K114" s="258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126">
        <f t="shared" si="24"/>
        <v>1</v>
      </c>
      <c r="AO114" s="89">
        <f t="shared" si="21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1</v>
      </c>
      <c r="J116" s="76">
        <f t="shared" ref="J116:AM116" si="26">AVERAGE(J115,J93,J76,J73,J70,J62,J59,J52,J40,J35,J11)</f>
        <v>1</v>
      </c>
      <c r="K116" s="76">
        <f t="shared" si="26"/>
        <v>1</v>
      </c>
      <c r="L116" s="76">
        <f t="shared" si="26"/>
        <v>1</v>
      </c>
      <c r="M116" s="76">
        <f t="shared" si="26"/>
        <v>1</v>
      </c>
      <c r="N116" s="76">
        <f t="shared" si="26"/>
        <v>1</v>
      </c>
      <c r="O116" s="76">
        <f t="shared" si="26"/>
        <v>1</v>
      </c>
      <c r="P116" s="76">
        <f t="shared" si="26"/>
        <v>1</v>
      </c>
      <c r="Q116" s="76">
        <f t="shared" si="26"/>
        <v>1</v>
      </c>
      <c r="R116" s="76">
        <f t="shared" si="26"/>
        <v>1</v>
      </c>
      <c r="S116" s="76">
        <f t="shared" si="26"/>
        <v>1</v>
      </c>
      <c r="T116" s="76">
        <f t="shared" si="26"/>
        <v>1</v>
      </c>
      <c r="U116" s="76">
        <f t="shared" si="26"/>
        <v>1</v>
      </c>
      <c r="V116" s="76">
        <f t="shared" si="26"/>
        <v>1</v>
      </c>
      <c r="W116" s="76">
        <f t="shared" si="26"/>
        <v>1</v>
      </c>
      <c r="X116" s="76">
        <f t="shared" si="26"/>
        <v>1</v>
      </c>
      <c r="Y116" s="76">
        <f t="shared" si="26"/>
        <v>1</v>
      </c>
      <c r="Z116" s="76">
        <f t="shared" si="26"/>
        <v>1</v>
      </c>
      <c r="AA116" s="76">
        <f t="shared" si="26"/>
        <v>1</v>
      </c>
      <c r="AB116" s="76">
        <f t="shared" si="26"/>
        <v>1</v>
      </c>
      <c r="AC116" s="76">
        <f t="shared" si="26"/>
        <v>1</v>
      </c>
      <c r="AD116" s="76">
        <f t="shared" si="26"/>
        <v>1</v>
      </c>
      <c r="AE116" s="76">
        <f t="shared" si="26"/>
        <v>1</v>
      </c>
      <c r="AF116" s="76">
        <f t="shared" si="26"/>
        <v>1</v>
      </c>
      <c r="AG116" s="76">
        <f t="shared" si="26"/>
        <v>1</v>
      </c>
      <c r="AH116" s="76">
        <f t="shared" si="26"/>
        <v>1</v>
      </c>
      <c r="AI116" s="76">
        <f t="shared" si="26"/>
        <v>1</v>
      </c>
      <c r="AJ116" s="76">
        <f t="shared" si="26"/>
        <v>1</v>
      </c>
      <c r="AK116" s="76">
        <f t="shared" si="26"/>
        <v>1</v>
      </c>
      <c r="AL116" s="76">
        <f t="shared" si="26"/>
        <v>1</v>
      </c>
      <c r="AM116" s="77">
        <f t="shared" si="26"/>
        <v>1</v>
      </c>
      <c r="AN116" s="98">
        <f>1-AO116/3069</f>
        <v>1</v>
      </c>
      <c r="AO116" s="95">
        <f>AO115+AO93+AO76+AO73+AO70+AO62+AO59+AO52+AO40+AO35+AO23+AO11</f>
        <v>0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258"/>
      <c r="J117" s="258"/>
      <c r="K117" s="258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258"/>
      <c r="J118" s="258"/>
      <c r="K118" s="258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258"/>
      <c r="J119" s="258"/>
      <c r="K119" s="258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28"/>
        <v>1</v>
      </c>
      <c r="AO119" s="89">
        <f t="shared" si="27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258"/>
      <c r="J120" s="258"/>
      <c r="K120" s="258"/>
      <c r="L120" s="65"/>
      <c r="M120" s="65"/>
      <c r="N120" s="65"/>
      <c r="O120" s="65"/>
      <c r="P120" s="65"/>
      <c r="Q120" s="65"/>
      <c r="R120" s="65"/>
      <c r="S120" s="65"/>
      <c r="T120" s="65"/>
      <c r="U120" s="65"/>
      <c r="V120" s="65"/>
      <c r="W120" s="65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28"/>
        <v>1</v>
      </c>
      <c r="AO120" s="89">
        <f t="shared" si="27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258"/>
      <c r="J121" s="258"/>
      <c r="K121" s="258"/>
      <c r="L121" s="65"/>
      <c r="M121" s="65"/>
      <c r="N121" s="65"/>
      <c r="O121" s="65"/>
      <c r="P121" s="65"/>
      <c r="Q121" s="65"/>
      <c r="R121" s="65"/>
      <c r="S121" s="65"/>
      <c r="T121" s="65"/>
      <c r="U121" s="65"/>
      <c r="V121" s="65"/>
      <c r="W121" s="65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28"/>
        <v>1</v>
      </c>
      <c r="AO121" s="89">
        <f t="shared" si="27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258"/>
      <c r="J122" s="258"/>
      <c r="K122" s="258"/>
      <c r="L122" s="65"/>
      <c r="M122" s="65"/>
      <c r="N122" s="65"/>
      <c r="O122" s="65"/>
      <c r="P122" s="65"/>
      <c r="Q122" s="65"/>
      <c r="R122" s="65"/>
      <c r="S122" s="65"/>
      <c r="T122" s="65"/>
      <c r="U122" s="65"/>
      <c r="V122" s="65"/>
      <c r="W122" s="65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28"/>
        <v>1</v>
      </c>
      <c r="AO122" s="89">
        <f t="shared" si="27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258"/>
      <c r="J123" s="258"/>
      <c r="K123" s="258"/>
      <c r="L123" s="65"/>
      <c r="M123" s="65"/>
      <c r="N123" s="65"/>
      <c r="O123" s="65"/>
      <c r="P123" s="65"/>
      <c r="Q123" s="65"/>
      <c r="R123" s="65"/>
      <c r="S123" s="65"/>
      <c r="T123" s="65"/>
      <c r="U123" s="65"/>
      <c r="V123" s="65"/>
      <c r="W123" s="65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28"/>
        <v>1</v>
      </c>
      <c r="AO123" s="89">
        <f t="shared" si="27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258"/>
      <c r="J124" s="258"/>
      <c r="K124" s="258"/>
      <c r="L124" s="65"/>
      <c r="M124" s="65"/>
      <c r="N124" s="65"/>
      <c r="O124" s="65"/>
      <c r="P124" s="65"/>
      <c r="Q124" s="65"/>
      <c r="R124" s="65"/>
      <c r="S124" s="65"/>
      <c r="T124" s="65"/>
      <c r="U124" s="65"/>
      <c r="V124" s="65"/>
      <c r="W124" s="65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28"/>
        <v>1</v>
      </c>
      <c r="AO124" s="89">
        <f t="shared" si="27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258"/>
      <c r="J125" s="258"/>
      <c r="K125" s="258"/>
      <c r="L125" s="65"/>
      <c r="M125" s="65"/>
      <c r="N125" s="65"/>
      <c r="O125" s="65"/>
      <c r="P125" s="65"/>
      <c r="Q125" s="65"/>
      <c r="R125" s="65"/>
      <c r="S125" s="65"/>
      <c r="T125" s="65"/>
      <c r="U125" s="65"/>
      <c r="V125" s="65"/>
      <c r="W125" s="65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28"/>
        <v>1</v>
      </c>
      <c r="AO125" s="89">
        <f t="shared" si="27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258"/>
      <c r="J126" s="258"/>
      <c r="K126" s="258"/>
      <c r="L126" s="65"/>
      <c r="M126" s="65"/>
      <c r="N126" s="65"/>
      <c r="O126" s="65"/>
      <c r="P126" s="65"/>
      <c r="Q126" s="65"/>
      <c r="R126" s="65"/>
      <c r="S126" s="65"/>
      <c r="T126" s="65"/>
      <c r="U126" s="65"/>
      <c r="V126" s="65"/>
      <c r="W126" s="65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28"/>
        <v>1</v>
      </c>
      <c r="AO126" s="89">
        <f t="shared" si="27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258"/>
      <c r="J127" s="258"/>
      <c r="K127" s="258"/>
      <c r="L127" s="65"/>
      <c r="M127" s="65"/>
      <c r="N127" s="65"/>
      <c r="O127" s="65"/>
      <c r="P127" s="65"/>
      <c r="Q127" s="65"/>
      <c r="R127" s="65"/>
      <c r="S127" s="65"/>
      <c r="T127" s="65"/>
      <c r="U127" s="65"/>
      <c r="V127" s="65"/>
      <c r="W127" s="65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28"/>
        <v>1</v>
      </c>
      <c r="AO127" s="89">
        <f t="shared" si="27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258"/>
      <c r="J128" s="258"/>
      <c r="K128" s="258"/>
      <c r="L128" s="65"/>
      <c r="M128" s="65"/>
      <c r="N128" s="65"/>
      <c r="O128" s="65"/>
      <c r="P128" s="65"/>
      <c r="Q128" s="65"/>
      <c r="R128" s="65"/>
      <c r="S128" s="65"/>
      <c r="T128" s="65"/>
      <c r="U128" s="65"/>
      <c r="V128" s="65"/>
      <c r="W128" s="65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28"/>
        <v>1</v>
      </c>
      <c r="AO128" s="89">
        <f t="shared" si="27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258"/>
      <c r="J129" s="258"/>
      <c r="K129" s="258"/>
      <c r="L129" s="65"/>
      <c r="M129" s="65"/>
      <c r="N129" s="65"/>
      <c r="O129" s="65"/>
      <c r="P129" s="65"/>
      <c r="Q129" s="65"/>
      <c r="R129" s="65"/>
      <c r="S129" s="65"/>
      <c r="T129" s="65"/>
      <c r="U129" s="65"/>
      <c r="V129" s="65"/>
      <c r="W129" s="65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28"/>
        <v>1</v>
      </c>
      <c r="AO129" s="89">
        <f t="shared" si="27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258"/>
      <c r="J130" s="258"/>
      <c r="K130" s="258"/>
      <c r="L130" s="65"/>
      <c r="M130" s="65"/>
      <c r="N130" s="65"/>
      <c r="O130" s="65"/>
      <c r="P130" s="65"/>
      <c r="Q130" s="65"/>
      <c r="R130" s="65"/>
      <c r="S130" s="65"/>
      <c r="T130" s="65"/>
      <c r="U130" s="65"/>
      <c r="V130" s="65"/>
      <c r="W130" s="65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28"/>
        <v>1</v>
      </c>
      <c r="AO130" s="89">
        <f t="shared" si="27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258"/>
      <c r="J131" s="258"/>
      <c r="K131" s="258"/>
      <c r="L131" s="65"/>
      <c r="M131" s="65"/>
      <c r="N131" s="65"/>
      <c r="O131" s="65"/>
      <c r="P131" s="65"/>
      <c r="Q131" s="65"/>
      <c r="R131" s="65"/>
      <c r="S131" s="65"/>
      <c r="T131" s="65"/>
      <c r="U131" s="65"/>
      <c r="V131" s="65"/>
      <c r="W131" s="65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28"/>
        <v>1</v>
      </c>
      <c r="AO131" s="89">
        <f t="shared" si="27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258"/>
      <c r="J132" s="258"/>
      <c r="K132" s="258"/>
      <c r="L132" s="65"/>
      <c r="M132" s="65"/>
      <c r="N132" s="65"/>
      <c r="O132" s="65"/>
      <c r="P132" s="65"/>
      <c r="Q132" s="65"/>
      <c r="R132" s="65"/>
      <c r="S132" s="65"/>
      <c r="T132" s="65"/>
      <c r="U132" s="65"/>
      <c r="V132" s="65"/>
      <c r="W132" s="65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28"/>
        <v>1</v>
      </c>
      <c r="AO132" s="89">
        <f t="shared" si="27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258"/>
      <c r="J133" s="258"/>
      <c r="K133" s="258"/>
      <c r="L133" s="65"/>
      <c r="M133" s="65"/>
      <c r="N133" s="65"/>
      <c r="O133" s="65"/>
      <c r="P133" s="65"/>
      <c r="Q133" s="65"/>
      <c r="R133" s="65"/>
      <c r="S133" s="65"/>
      <c r="T133" s="65"/>
      <c r="U133" s="65"/>
      <c r="V133" s="65"/>
      <c r="W133" s="65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28"/>
        <v>1</v>
      </c>
      <c r="AO133" s="89">
        <f t="shared" si="27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258"/>
      <c r="J134" s="258"/>
      <c r="K134" s="258"/>
      <c r="L134" s="65"/>
      <c r="M134" s="65"/>
      <c r="N134" s="65"/>
      <c r="O134" s="65"/>
      <c r="P134" s="65"/>
      <c r="Q134" s="65"/>
      <c r="R134" s="65"/>
      <c r="S134" s="65"/>
      <c r="T134" s="65"/>
      <c r="U134" s="65"/>
      <c r="V134" s="65"/>
      <c r="W134" s="65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28"/>
        <v>1</v>
      </c>
      <c r="AO134" s="89">
        <f t="shared" si="27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258"/>
      <c r="J135" s="258"/>
      <c r="K135" s="258"/>
      <c r="L135" s="65"/>
      <c r="M135" s="65"/>
      <c r="N135" s="65"/>
      <c r="O135" s="65"/>
      <c r="P135" s="65"/>
      <c r="Q135" s="65"/>
      <c r="R135" s="65"/>
      <c r="S135" s="65"/>
      <c r="T135" s="65"/>
      <c r="U135" s="65"/>
      <c r="V135" s="65"/>
      <c r="W135" s="65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28"/>
        <v>1</v>
      </c>
      <c r="AO135" s="89">
        <f t="shared" si="27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258"/>
      <c r="J136" s="258"/>
      <c r="K136" s="258"/>
      <c r="L136" s="65"/>
      <c r="M136" s="65"/>
      <c r="N136" s="65"/>
      <c r="O136" s="65"/>
      <c r="P136" s="65"/>
      <c r="Q136" s="65"/>
      <c r="R136" s="65"/>
      <c r="S136" s="65"/>
      <c r="T136" s="65"/>
      <c r="U136" s="65"/>
      <c r="V136" s="65"/>
      <c r="W136" s="65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28"/>
        <v>1</v>
      </c>
      <c r="AO136" s="89">
        <f t="shared" si="27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258"/>
      <c r="J137" s="258"/>
      <c r="K137" s="258"/>
      <c r="L137" s="65"/>
      <c r="M137" s="65"/>
      <c r="N137" s="65"/>
      <c r="O137" s="65"/>
      <c r="P137" s="65"/>
      <c r="Q137" s="65"/>
      <c r="R137" s="65"/>
      <c r="S137" s="65"/>
      <c r="T137" s="65"/>
      <c r="U137" s="65"/>
      <c r="V137" s="65"/>
      <c r="W137" s="65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28"/>
        <v>1</v>
      </c>
      <c r="AO137" s="89">
        <f t="shared" si="27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258"/>
      <c r="J138" s="258"/>
      <c r="K138" s="258"/>
      <c r="L138" s="65"/>
      <c r="M138" s="65"/>
      <c r="N138" s="65"/>
      <c r="O138" s="65"/>
      <c r="P138" s="65"/>
      <c r="Q138" s="65"/>
      <c r="R138" s="65"/>
      <c r="S138" s="65"/>
      <c r="T138" s="65"/>
      <c r="U138" s="65"/>
      <c r="V138" s="65"/>
      <c r="W138" s="65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28"/>
        <v>1</v>
      </c>
      <c r="AO138" s="89">
        <f t="shared" si="27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258"/>
      <c r="J139" s="258"/>
      <c r="K139" s="258"/>
      <c r="L139" s="65"/>
      <c r="M139" s="65"/>
      <c r="N139" s="65"/>
      <c r="O139" s="65"/>
      <c r="P139" s="65"/>
      <c r="Q139" s="65"/>
      <c r="R139" s="65"/>
      <c r="S139" s="65"/>
      <c r="T139" s="65"/>
      <c r="U139" s="65"/>
      <c r="V139" s="65"/>
      <c r="W139" s="65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28"/>
        <v>1</v>
      </c>
      <c r="AO139" s="89">
        <f t="shared" si="27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258"/>
      <c r="J140" s="258"/>
      <c r="K140" s="258"/>
      <c r="L140" s="65"/>
      <c r="M140" s="65"/>
      <c r="N140" s="65"/>
      <c r="O140" s="65"/>
      <c r="P140" s="65"/>
      <c r="Q140" s="65"/>
      <c r="R140" s="65"/>
      <c r="S140" s="65"/>
      <c r="T140" s="65"/>
      <c r="U140" s="65"/>
      <c r="V140" s="65"/>
      <c r="W140" s="65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28"/>
        <v>1</v>
      </c>
      <c r="AO140" s="89">
        <f t="shared" si="27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258"/>
      <c r="J141" s="258"/>
      <c r="K141" s="258"/>
      <c r="L141" s="65"/>
      <c r="M141" s="65"/>
      <c r="N141" s="65"/>
      <c r="O141" s="65"/>
      <c r="P141" s="65"/>
      <c r="Q141" s="65"/>
      <c r="R141" s="65"/>
      <c r="S141" s="65"/>
      <c r="T141" s="65"/>
      <c r="U141" s="65"/>
      <c r="V141" s="65"/>
      <c r="W141" s="65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28"/>
        <v>1</v>
      </c>
      <c r="AO141" s="89">
        <f t="shared" si="27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258"/>
      <c r="J142" s="258"/>
      <c r="K142" s="258"/>
      <c r="L142" s="65"/>
      <c r="M142" s="65"/>
      <c r="N142" s="65"/>
      <c r="O142" s="65"/>
      <c r="P142" s="65"/>
      <c r="Q142" s="65"/>
      <c r="R142" s="65"/>
      <c r="S142" s="65"/>
      <c r="T142" s="65"/>
      <c r="U142" s="65"/>
      <c r="V142" s="65"/>
      <c r="W142" s="65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28"/>
        <v>1</v>
      </c>
      <c r="AO142" s="89">
        <f t="shared" si="27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258"/>
      <c r="J143" s="258"/>
      <c r="K143" s="258"/>
      <c r="L143" s="65"/>
      <c r="M143" s="65"/>
      <c r="N143" s="65"/>
      <c r="O143" s="65"/>
      <c r="P143" s="65"/>
      <c r="Q143" s="65"/>
      <c r="R143" s="65"/>
      <c r="S143" s="65"/>
      <c r="T143" s="65"/>
      <c r="U143" s="65"/>
      <c r="V143" s="65"/>
      <c r="W143" s="65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28"/>
        <v>1</v>
      </c>
      <c r="AO143" s="89">
        <f t="shared" si="27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258"/>
      <c r="J144" s="258"/>
      <c r="K144" s="258"/>
      <c r="L144" s="65"/>
      <c r="M144" s="65"/>
      <c r="N144" s="65"/>
      <c r="O144" s="65"/>
      <c r="P144" s="65"/>
      <c r="Q144" s="65"/>
      <c r="R144" s="65"/>
      <c r="S144" s="65"/>
      <c r="T144" s="65"/>
      <c r="U144" s="65"/>
      <c r="V144" s="65"/>
      <c r="W144" s="65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28"/>
        <v>1</v>
      </c>
      <c r="AO144" s="89">
        <f t="shared" si="27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258"/>
      <c r="J145" s="258"/>
      <c r="K145" s="258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28"/>
        <v>1</v>
      </c>
      <c r="AO145" s="89">
        <f t="shared" si="27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258"/>
      <c r="J146" s="258"/>
      <c r="K146" s="258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28"/>
        <v>1</v>
      </c>
      <c r="AO146" s="89">
        <f t="shared" si="27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331</v>
      </c>
      <c r="H147" s="104" t="s">
        <v>90</v>
      </c>
      <c r="I147" s="258"/>
      <c r="J147" s="258"/>
      <c r="K147" s="258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28"/>
        <v>1</v>
      </c>
      <c r="AO147" s="89">
        <f t="shared" si="27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0">AVERAGE(I116,I148)</f>
        <v>1</v>
      </c>
      <c r="J149" s="76">
        <f t="shared" si="30"/>
        <v>1</v>
      </c>
      <c r="K149" s="76">
        <f t="shared" si="30"/>
        <v>1</v>
      </c>
      <c r="L149" s="76">
        <f t="shared" si="30"/>
        <v>1</v>
      </c>
      <c r="M149" s="76">
        <f t="shared" si="30"/>
        <v>1</v>
      </c>
      <c r="N149" s="76">
        <f t="shared" si="30"/>
        <v>1</v>
      </c>
      <c r="O149" s="76">
        <f t="shared" si="30"/>
        <v>1</v>
      </c>
      <c r="P149" s="76">
        <f t="shared" si="30"/>
        <v>1</v>
      </c>
      <c r="Q149" s="76">
        <f t="shared" si="30"/>
        <v>1</v>
      </c>
      <c r="R149" s="76">
        <f t="shared" si="30"/>
        <v>1</v>
      </c>
      <c r="S149" s="76">
        <f t="shared" si="30"/>
        <v>1</v>
      </c>
      <c r="T149" s="76">
        <f t="shared" si="30"/>
        <v>1</v>
      </c>
      <c r="U149" s="76">
        <f t="shared" si="30"/>
        <v>1</v>
      </c>
      <c r="V149" s="76">
        <f t="shared" si="30"/>
        <v>1</v>
      </c>
      <c r="W149" s="76">
        <f t="shared" si="30"/>
        <v>1</v>
      </c>
      <c r="X149" s="76">
        <f t="shared" si="30"/>
        <v>1</v>
      </c>
      <c r="Y149" s="76">
        <f t="shared" si="30"/>
        <v>1</v>
      </c>
      <c r="Z149" s="76">
        <f t="shared" si="30"/>
        <v>1</v>
      </c>
      <c r="AA149" s="76">
        <f t="shared" si="30"/>
        <v>1</v>
      </c>
      <c r="AB149" s="76">
        <f t="shared" si="30"/>
        <v>1</v>
      </c>
      <c r="AC149" s="76">
        <f t="shared" si="30"/>
        <v>1</v>
      </c>
      <c r="AD149" s="76">
        <f t="shared" si="30"/>
        <v>1</v>
      </c>
      <c r="AE149" s="76">
        <f t="shared" si="30"/>
        <v>1</v>
      </c>
      <c r="AF149" s="76">
        <f t="shared" si="30"/>
        <v>1</v>
      </c>
      <c r="AG149" s="76">
        <f t="shared" si="30"/>
        <v>1</v>
      </c>
      <c r="AH149" s="76">
        <f t="shared" si="30"/>
        <v>1</v>
      </c>
      <c r="AI149" s="76">
        <f t="shared" si="30"/>
        <v>1</v>
      </c>
      <c r="AJ149" s="76">
        <f t="shared" si="30"/>
        <v>1</v>
      </c>
      <c r="AK149" s="76">
        <f t="shared" si="30"/>
        <v>1</v>
      </c>
      <c r="AL149" s="76">
        <f t="shared" si="30"/>
        <v>1</v>
      </c>
      <c r="AM149" s="77">
        <f t="shared" si="30"/>
        <v>1</v>
      </c>
      <c r="AN149" s="127">
        <f>1-(AO149/4030)</f>
        <v>1</v>
      </c>
      <c r="AO149" s="128">
        <f>SUM(AO116+AO148)</f>
        <v>0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P152" s="64"/>
    </row>
    <row r="153" spans="2:42" x14ac:dyDescent="0.2">
      <c r="AP153" s="64"/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654" priority="1" stopIfTrue="1" operator="equal">
      <formula>"☓"</formula>
    </cfRule>
    <cfRule type="containsText" dxfId="653" priority="2" stopIfTrue="1" operator="containsText" text="☓">
      <formula>NOT(ISERROR(SEARCH("☓",H4)))</formula>
    </cfRule>
  </conditionalFormatting>
  <conditionalFormatting sqref="I36:K39">
    <cfRule type="cellIs" dxfId="652" priority="27" stopIfTrue="1" operator="equal">
      <formula>"☓"</formula>
    </cfRule>
    <cfRule type="containsText" dxfId="651" priority="28" stopIfTrue="1" operator="containsText" text="☓">
      <formula>NOT(ISERROR(SEARCH("☓",I36)))</formula>
    </cfRule>
  </conditionalFormatting>
  <conditionalFormatting sqref="I41:K51">
    <cfRule type="cellIs" dxfId="650" priority="25" stopIfTrue="1" operator="equal">
      <formula>"☓"</formula>
    </cfRule>
    <cfRule type="containsText" dxfId="649" priority="26" stopIfTrue="1" operator="containsText" text="☓">
      <formula>NOT(ISERROR(SEARCH("☓",I41)))</formula>
    </cfRule>
  </conditionalFormatting>
  <conditionalFormatting sqref="I63:K69">
    <cfRule type="cellIs" dxfId="648" priority="19" stopIfTrue="1" operator="equal">
      <formula>"☓"</formula>
    </cfRule>
    <cfRule type="containsText" dxfId="647" priority="20" stopIfTrue="1" operator="containsText" text="☓">
      <formula>NOT(ISERROR(SEARCH("☓",I63)))</formula>
    </cfRule>
  </conditionalFormatting>
  <conditionalFormatting sqref="I5:W10">
    <cfRule type="containsText" dxfId="646" priority="34" stopIfTrue="1" operator="containsText" text="☓">
      <formula>NOT(ISERROR(SEARCH("☓",I5)))</formula>
    </cfRule>
    <cfRule type="cellIs" dxfId="645" priority="33" stopIfTrue="1" operator="equal">
      <formula>"☓"</formula>
    </cfRule>
  </conditionalFormatting>
  <conditionalFormatting sqref="I12:W22">
    <cfRule type="containsText" dxfId="644" priority="32" stopIfTrue="1" operator="containsText" text="☓">
      <formula>NOT(ISERROR(SEARCH("☓",I12)))</formula>
    </cfRule>
    <cfRule type="cellIs" dxfId="643" priority="31" stopIfTrue="1" operator="equal">
      <formula>"☓"</formula>
    </cfRule>
  </conditionalFormatting>
  <conditionalFormatting sqref="I24:W34">
    <cfRule type="containsText" dxfId="642" priority="30" stopIfTrue="1" operator="containsText" text="☓">
      <formula>NOT(ISERROR(SEARCH("☓",I24)))</formula>
    </cfRule>
    <cfRule type="cellIs" dxfId="641" priority="29" stopIfTrue="1" operator="equal">
      <formula>"☓"</formula>
    </cfRule>
  </conditionalFormatting>
  <conditionalFormatting sqref="I53:W58">
    <cfRule type="containsText" dxfId="640" priority="24" stopIfTrue="1" operator="containsText" text="☓">
      <formula>NOT(ISERROR(SEARCH("☓",I53)))</formula>
    </cfRule>
    <cfRule type="cellIs" dxfId="639" priority="23" stopIfTrue="1" operator="equal">
      <formula>"☓"</formula>
    </cfRule>
  </conditionalFormatting>
  <conditionalFormatting sqref="I60:W61">
    <cfRule type="cellIs" dxfId="638" priority="21" stopIfTrue="1" operator="equal">
      <formula>"☓"</formula>
    </cfRule>
    <cfRule type="containsText" dxfId="637" priority="22" stopIfTrue="1" operator="containsText" text="☓">
      <formula>NOT(ISERROR(SEARCH("☓",I60)))</formula>
    </cfRule>
  </conditionalFormatting>
  <conditionalFormatting sqref="I71:W72">
    <cfRule type="cellIs" dxfId="636" priority="17" stopIfTrue="1" operator="equal">
      <formula>"☓"</formula>
    </cfRule>
    <cfRule type="containsText" dxfId="635" priority="18" stopIfTrue="1" operator="containsText" text="☓">
      <formula>NOT(ISERROR(SEARCH("☓",I71)))</formula>
    </cfRule>
  </conditionalFormatting>
  <conditionalFormatting sqref="I74:W75">
    <cfRule type="cellIs" dxfId="634" priority="15" stopIfTrue="1" operator="equal">
      <formula>"☓"</formula>
    </cfRule>
    <cfRule type="containsText" dxfId="633" priority="16" stopIfTrue="1" operator="containsText" text="☓">
      <formula>NOT(ISERROR(SEARCH("☓",I74)))</formula>
    </cfRule>
  </conditionalFormatting>
  <conditionalFormatting sqref="I77:W92">
    <cfRule type="containsText" dxfId="632" priority="14" stopIfTrue="1" operator="containsText" text="☓">
      <formula>NOT(ISERROR(SEARCH("☓",I77)))</formula>
    </cfRule>
    <cfRule type="cellIs" dxfId="631" priority="13" stopIfTrue="1" operator="equal">
      <formula>"☓"</formula>
    </cfRule>
  </conditionalFormatting>
  <conditionalFormatting sqref="I94:W114">
    <cfRule type="containsText" dxfId="630" priority="12" stopIfTrue="1" operator="containsText" text="☓">
      <formula>NOT(ISERROR(SEARCH("☓",I94)))</formula>
    </cfRule>
    <cfRule type="cellIs" dxfId="629" priority="11" stopIfTrue="1" operator="equal">
      <formula>"☓"</formula>
    </cfRule>
  </conditionalFormatting>
  <conditionalFormatting sqref="I117:W147">
    <cfRule type="containsText" dxfId="628" priority="10" stopIfTrue="1" operator="containsText" text="☓">
      <formula>NOT(ISERROR(SEARCH("☓",I117)))</formula>
    </cfRule>
  </conditionalFormatting>
  <conditionalFormatting sqref="I117:AM147">
    <cfRule type="cellIs" dxfId="627" priority="9" stopIfTrue="1" operator="equal">
      <formula>"☓"</formula>
    </cfRule>
  </conditionalFormatting>
  <conditionalFormatting sqref="L36:W37">
    <cfRule type="containsText" dxfId="626" priority="126" stopIfTrue="1" operator="containsText" text="☓">
      <formula>NOT(ISERROR(SEARCH("☓",L36)))</formula>
    </cfRule>
  </conditionalFormatting>
  <conditionalFormatting sqref="L41:W51">
    <cfRule type="containsText" dxfId="625" priority="124" stopIfTrue="1" operator="containsText" text="☓">
      <formula>NOT(ISERROR(SEARCH("☓",L41)))</formula>
    </cfRule>
  </conditionalFormatting>
  <conditionalFormatting sqref="L63:W69">
    <cfRule type="containsText" dxfId="624" priority="118" stopIfTrue="1" operator="containsText" text="☓">
      <formula>NOT(ISERROR(SEARCH("☓",L63)))</formula>
    </cfRule>
  </conditionalFormatting>
  <conditionalFormatting sqref="L38:X39">
    <cfRule type="containsText" dxfId="623" priority="6" stopIfTrue="1" operator="containsText" text="☓">
      <formula>NOT(ISERROR(SEARCH("☓",L38)))</formula>
    </cfRule>
  </conditionalFormatting>
  <conditionalFormatting sqref="L36:AM37">
    <cfRule type="cellIs" dxfId="622" priority="105" stopIfTrue="1" operator="equal">
      <formula>"☓"</formula>
    </cfRule>
  </conditionalFormatting>
  <conditionalFormatting sqref="L38:AM39">
    <cfRule type="cellIs" dxfId="621" priority="3" stopIfTrue="1" operator="equal">
      <formula>"☓"</formula>
    </cfRule>
  </conditionalFormatting>
  <conditionalFormatting sqref="L41:AM51">
    <cfRule type="cellIs" dxfId="620" priority="97" stopIfTrue="1" operator="equal">
      <formula>"☓"</formula>
    </cfRule>
  </conditionalFormatting>
  <conditionalFormatting sqref="L63:AM69">
    <cfRule type="cellIs" dxfId="619" priority="81" stopIfTrue="1" operator="equal">
      <formula>"☓"</formula>
    </cfRule>
  </conditionalFormatting>
  <conditionalFormatting sqref="X5 Z5:AE5 X6:AE10">
    <cfRule type="cellIs" dxfId="618" priority="335" stopIfTrue="1" operator="equal">
      <formula>"☓"</formula>
    </cfRule>
    <cfRule type="cellIs" dxfId="617" priority="334" stopIfTrue="1" operator="greaterThan">
      <formula>0</formula>
    </cfRule>
    <cfRule type="containsText" dxfId="616" priority="336" stopIfTrue="1" operator="containsText" text="☓">
      <formula>NOT(ISERROR(SEARCH("☓",X5)))</formula>
    </cfRule>
    <cfRule type="containsText" dxfId="615" priority="340" stopIfTrue="1" operator="containsText" text="☓">
      <formula>NOT(ISERROR(SEARCH("☓",X5)))</formula>
    </cfRule>
    <cfRule type="cellIs" dxfId="614" priority="339" stopIfTrue="1" operator="equal">
      <formula>"☓"</formula>
    </cfRule>
    <cfRule type="cellIs" dxfId="613" priority="338" stopIfTrue="1" operator="greaterThan">
      <formula>0</formula>
    </cfRule>
    <cfRule type="cellIs" dxfId="612" priority="337" stopIfTrue="1" operator="equal">
      <formula>"☓"</formula>
    </cfRule>
  </conditionalFormatting>
  <conditionalFormatting sqref="X5:AE10">
    <cfRule type="cellIs" dxfId="611" priority="147" stopIfTrue="1" operator="equal">
      <formula>"☓"</formula>
    </cfRule>
  </conditionalFormatting>
  <conditionalFormatting sqref="X12:AE22">
    <cfRule type="containsText" dxfId="610" priority="332" stopIfTrue="1" operator="containsText" text="☓">
      <formula>NOT(ISERROR(SEARCH("☓",X12)))</formula>
    </cfRule>
    <cfRule type="cellIs" dxfId="609" priority="331" stopIfTrue="1" operator="equal">
      <formula>"☓"</formula>
    </cfRule>
    <cfRule type="cellIs" dxfId="608" priority="330" stopIfTrue="1" operator="greaterThan">
      <formula>0</formula>
    </cfRule>
    <cfRule type="cellIs" dxfId="607" priority="329" stopIfTrue="1" operator="equal">
      <formula>"☓"</formula>
    </cfRule>
    <cfRule type="containsText" dxfId="606" priority="328" stopIfTrue="1" operator="containsText" text="☓">
      <formula>NOT(ISERROR(SEARCH("☓",X12)))</formula>
    </cfRule>
    <cfRule type="cellIs" dxfId="605" priority="327" stopIfTrue="1" operator="equal">
      <formula>"☓"</formula>
    </cfRule>
    <cfRule type="cellIs" dxfId="604" priority="326" stopIfTrue="1" operator="greaterThan">
      <formula>0</formula>
    </cfRule>
  </conditionalFormatting>
  <conditionalFormatting sqref="X24:AE34">
    <cfRule type="cellIs" dxfId="603" priority="319" stopIfTrue="1" operator="equal">
      <formula>"☓"</formula>
    </cfRule>
    <cfRule type="cellIs" dxfId="602" priority="318" stopIfTrue="1" operator="greaterThan">
      <formula>0</formula>
    </cfRule>
    <cfRule type="containsText" dxfId="601" priority="324" stopIfTrue="1" operator="containsText" text="☓">
      <formula>NOT(ISERROR(SEARCH("☓",X24)))</formula>
    </cfRule>
    <cfRule type="cellIs" dxfId="600" priority="323" stopIfTrue="1" operator="equal">
      <formula>"☓"</formula>
    </cfRule>
    <cfRule type="cellIs" dxfId="599" priority="322" stopIfTrue="1" operator="greaterThan">
      <formula>0</formula>
    </cfRule>
    <cfRule type="cellIs" dxfId="598" priority="321" stopIfTrue="1" operator="equal">
      <formula>"☓"</formula>
    </cfRule>
    <cfRule type="containsText" dxfId="597" priority="320" stopIfTrue="1" operator="containsText" text="☓">
      <formula>NOT(ISERROR(SEARCH("☓",X24)))</formula>
    </cfRule>
  </conditionalFormatting>
  <conditionalFormatting sqref="X53:AE58">
    <cfRule type="containsText" dxfId="596" priority="300" stopIfTrue="1" operator="containsText" text="☓">
      <formula>NOT(ISERROR(SEARCH("☓",X53)))</formula>
    </cfRule>
    <cfRule type="cellIs" dxfId="595" priority="299" stopIfTrue="1" operator="equal">
      <formula>"☓"</formula>
    </cfRule>
    <cfRule type="cellIs" dxfId="594" priority="298" stopIfTrue="1" operator="greaterThan">
      <formula>0</formula>
    </cfRule>
    <cfRule type="cellIs" dxfId="593" priority="297" stopIfTrue="1" operator="equal">
      <formula>"☓"</formula>
    </cfRule>
    <cfRule type="containsText" dxfId="592" priority="296" stopIfTrue="1" operator="containsText" text="☓">
      <formula>NOT(ISERROR(SEARCH("☓",X53)))</formula>
    </cfRule>
    <cfRule type="cellIs" dxfId="591" priority="295" stopIfTrue="1" operator="equal">
      <formula>"☓"</formula>
    </cfRule>
    <cfRule type="cellIs" dxfId="590" priority="294" stopIfTrue="1" operator="greaterThan">
      <formula>0</formula>
    </cfRule>
  </conditionalFormatting>
  <conditionalFormatting sqref="X60:AE61">
    <cfRule type="cellIs" dxfId="589" priority="291" stopIfTrue="1" operator="equal">
      <formula>"☓"</formula>
    </cfRule>
    <cfRule type="cellIs" dxfId="588" priority="290" stopIfTrue="1" operator="greaterThan">
      <formula>0</formula>
    </cfRule>
    <cfRule type="cellIs" dxfId="587" priority="289" stopIfTrue="1" operator="equal">
      <formula>"☓"</formula>
    </cfRule>
    <cfRule type="cellIs" dxfId="586" priority="287" stopIfTrue="1" operator="equal">
      <formula>"☓"</formula>
    </cfRule>
    <cfRule type="containsText" dxfId="585" priority="288" stopIfTrue="1" operator="containsText" text="☓">
      <formula>NOT(ISERROR(SEARCH("☓",X60)))</formula>
    </cfRule>
    <cfRule type="cellIs" dxfId="584" priority="286" stopIfTrue="1" operator="greaterThan">
      <formula>0</formula>
    </cfRule>
    <cfRule type="containsText" dxfId="583" priority="292" stopIfTrue="1" operator="containsText" text="☓">
      <formula>NOT(ISERROR(SEARCH("☓",X60)))</formula>
    </cfRule>
  </conditionalFormatting>
  <conditionalFormatting sqref="X71:AE72">
    <cfRule type="containsText" dxfId="582" priority="272" stopIfTrue="1" operator="containsText" text="☓">
      <formula>NOT(ISERROR(SEARCH("☓",X71)))</formula>
    </cfRule>
    <cfRule type="cellIs" dxfId="581" priority="270" stopIfTrue="1" operator="greaterThan">
      <formula>0</formula>
    </cfRule>
    <cfRule type="cellIs" dxfId="580" priority="271" stopIfTrue="1" operator="equal">
      <formula>"☓"</formula>
    </cfRule>
    <cfRule type="cellIs" dxfId="579" priority="273" stopIfTrue="1" operator="equal">
      <formula>"☓"</formula>
    </cfRule>
    <cfRule type="cellIs" dxfId="578" priority="274" stopIfTrue="1" operator="greaterThan">
      <formula>0</formula>
    </cfRule>
    <cfRule type="cellIs" dxfId="577" priority="275" stopIfTrue="1" operator="equal">
      <formula>"☓"</formula>
    </cfRule>
    <cfRule type="containsText" dxfId="576" priority="276" stopIfTrue="1" operator="containsText" text="☓">
      <formula>NOT(ISERROR(SEARCH("☓",X71)))</formula>
    </cfRule>
  </conditionalFormatting>
  <conditionalFormatting sqref="X74:AE75">
    <cfRule type="cellIs" dxfId="575" priority="262" stopIfTrue="1" operator="greaterThan">
      <formula>0</formula>
    </cfRule>
    <cfRule type="cellIs" dxfId="574" priority="263" stopIfTrue="1" operator="equal">
      <formula>"☓"</formula>
    </cfRule>
    <cfRule type="containsText" dxfId="573" priority="264" stopIfTrue="1" operator="containsText" text="☓">
      <formula>NOT(ISERROR(SEARCH("☓",X74)))</formula>
    </cfRule>
    <cfRule type="cellIs" dxfId="572" priority="265" stopIfTrue="1" operator="equal">
      <formula>"☓"</formula>
    </cfRule>
    <cfRule type="cellIs" dxfId="571" priority="266" stopIfTrue="1" operator="greaterThan">
      <formula>0</formula>
    </cfRule>
    <cfRule type="cellIs" dxfId="570" priority="267" stopIfTrue="1" operator="equal">
      <formula>"☓"</formula>
    </cfRule>
    <cfRule type="containsText" dxfId="569" priority="268" stopIfTrue="1" operator="containsText" text="☓">
      <formula>NOT(ISERROR(SEARCH("☓",X74)))</formula>
    </cfRule>
  </conditionalFormatting>
  <conditionalFormatting sqref="X77:AE92">
    <cfRule type="cellIs" dxfId="568" priority="254" stopIfTrue="1" operator="greaterThan">
      <formula>0</formula>
    </cfRule>
    <cfRule type="containsText" dxfId="567" priority="256" stopIfTrue="1" operator="containsText" text="☓">
      <formula>NOT(ISERROR(SEARCH("☓",X77)))</formula>
    </cfRule>
    <cfRule type="cellIs" dxfId="566" priority="255" stopIfTrue="1" operator="equal">
      <formula>"☓"</formula>
    </cfRule>
    <cfRule type="containsText" dxfId="565" priority="260" stopIfTrue="1" operator="containsText" text="☓">
      <formula>NOT(ISERROR(SEARCH("☓",X77)))</formula>
    </cfRule>
    <cfRule type="cellIs" dxfId="564" priority="259" stopIfTrue="1" operator="equal">
      <formula>"☓"</formula>
    </cfRule>
    <cfRule type="cellIs" dxfId="563" priority="258" stopIfTrue="1" operator="greaterThan">
      <formula>0</formula>
    </cfRule>
    <cfRule type="cellIs" dxfId="562" priority="257" stopIfTrue="1" operator="equal">
      <formula>"☓"</formula>
    </cfRule>
  </conditionalFormatting>
  <conditionalFormatting sqref="X94:AE114">
    <cfRule type="containsText" dxfId="561" priority="248" stopIfTrue="1" operator="containsText" text="☓">
      <formula>NOT(ISERROR(SEARCH("☓",X94)))</formula>
    </cfRule>
    <cfRule type="cellIs" dxfId="560" priority="246" stopIfTrue="1" operator="greaterThan">
      <formula>0</formula>
    </cfRule>
    <cfRule type="cellIs" dxfId="559" priority="247" stopIfTrue="1" operator="equal">
      <formula>"☓"</formula>
    </cfRule>
    <cfRule type="containsText" dxfId="558" priority="252" stopIfTrue="1" operator="containsText" text="☓">
      <formula>NOT(ISERROR(SEARCH("☓",X94)))</formula>
    </cfRule>
    <cfRule type="cellIs" dxfId="557" priority="251" stopIfTrue="1" operator="equal">
      <formula>"☓"</formula>
    </cfRule>
    <cfRule type="cellIs" dxfId="556" priority="250" stopIfTrue="1" operator="greaterThan">
      <formula>0</formula>
    </cfRule>
    <cfRule type="cellIs" dxfId="555" priority="249" stopIfTrue="1" operator="equal">
      <formula>"☓"</formula>
    </cfRule>
  </conditionalFormatting>
  <conditionalFormatting sqref="X36:AH37 Y38:AD39">
    <cfRule type="cellIs" dxfId="554" priority="311" stopIfTrue="1" operator="equal">
      <formula>"☓"</formula>
    </cfRule>
    <cfRule type="containsText" dxfId="553" priority="312" stopIfTrue="1" operator="containsText" text="☓">
      <formula>NOT(ISERROR(SEARCH("☓",X36)))</formula>
    </cfRule>
    <cfRule type="cellIs" dxfId="552" priority="313" stopIfTrue="1" operator="equal">
      <formula>"☓"</formula>
    </cfRule>
    <cfRule type="cellIs" dxfId="551" priority="314" stopIfTrue="1" operator="greaterThan">
      <formula>0</formula>
    </cfRule>
    <cfRule type="cellIs" dxfId="550" priority="315" stopIfTrue="1" operator="equal">
      <formula>"☓"</formula>
    </cfRule>
    <cfRule type="containsText" dxfId="549" priority="316" stopIfTrue="1" operator="containsText" text="☓">
      <formula>NOT(ISERROR(SEARCH("☓",X36)))</formula>
    </cfRule>
    <cfRule type="cellIs" dxfId="548" priority="310" stopIfTrue="1" operator="greaterThan">
      <formula>0</formula>
    </cfRule>
  </conditionalFormatting>
  <conditionalFormatting sqref="X41:AH51">
    <cfRule type="cellIs" dxfId="547" priority="302" stopIfTrue="1" operator="greaterThan">
      <formula>0</formula>
    </cfRule>
    <cfRule type="cellIs" dxfId="546" priority="303" stopIfTrue="1" operator="equal">
      <formula>"☓"</formula>
    </cfRule>
    <cfRule type="containsText" dxfId="545" priority="304" stopIfTrue="1" operator="containsText" text="☓">
      <formula>NOT(ISERROR(SEARCH("☓",X41)))</formula>
    </cfRule>
    <cfRule type="cellIs" dxfId="544" priority="305" stopIfTrue="1" operator="equal">
      <formula>"☓"</formula>
    </cfRule>
    <cfRule type="cellIs" dxfId="543" priority="306" stopIfTrue="1" operator="greaterThan">
      <formula>0</formula>
    </cfRule>
    <cfRule type="containsText" dxfId="542" priority="308" stopIfTrue="1" operator="containsText" text="☓">
      <formula>NOT(ISERROR(SEARCH("☓",X41)))</formula>
    </cfRule>
    <cfRule type="cellIs" dxfId="541" priority="307" stopIfTrue="1" operator="equal">
      <formula>"☓"</formula>
    </cfRule>
  </conditionalFormatting>
  <conditionalFormatting sqref="X60:AH61">
    <cfRule type="cellIs" dxfId="540" priority="227" stopIfTrue="1" operator="equal">
      <formula>"☓"</formula>
    </cfRule>
  </conditionalFormatting>
  <conditionalFormatting sqref="X63:AH69">
    <cfRule type="containsText" dxfId="539" priority="280" stopIfTrue="1" operator="containsText" text="☓">
      <formula>NOT(ISERROR(SEARCH("☓",X63)))</formula>
    </cfRule>
    <cfRule type="cellIs" dxfId="538" priority="279" stopIfTrue="1" operator="equal">
      <formula>"☓"</formula>
    </cfRule>
    <cfRule type="cellIs" dxfId="537" priority="278" stopIfTrue="1" operator="greaterThan">
      <formula>0</formula>
    </cfRule>
    <cfRule type="containsText" dxfId="536" priority="284" stopIfTrue="1" operator="containsText" text="☓">
      <formula>NOT(ISERROR(SEARCH("☓",X63)))</formula>
    </cfRule>
    <cfRule type="cellIs" dxfId="535" priority="283" stopIfTrue="1" operator="equal">
      <formula>"☓"</formula>
    </cfRule>
    <cfRule type="cellIs" dxfId="534" priority="282" stopIfTrue="1" operator="greaterThan">
      <formula>0</formula>
    </cfRule>
    <cfRule type="cellIs" dxfId="533" priority="281" stopIfTrue="1" operator="equal">
      <formula>"☓"</formula>
    </cfRule>
  </conditionalFormatting>
  <conditionalFormatting sqref="X71:AH72">
    <cfRule type="cellIs" dxfId="532" priority="219" stopIfTrue="1" operator="equal">
      <formula>"☓"</formula>
    </cfRule>
  </conditionalFormatting>
  <conditionalFormatting sqref="X74:AH75">
    <cfRule type="cellIs" dxfId="531" priority="211" stopIfTrue="1" operator="equal">
      <formula>"☓"</formula>
    </cfRule>
  </conditionalFormatting>
  <conditionalFormatting sqref="X77:AH92">
    <cfRule type="cellIs" dxfId="530" priority="203" stopIfTrue="1" operator="equal">
      <formula>"☓"</formula>
    </cfRule>
  </conditionalFormatting>
  <conditionalFormatting sqref="X94:AH114">
    <cfRule type="cellIs" dxfId="529" priority="195" stopIfTrue="1" operator="equal">
      <formula>"☓"</formula>
    </cfRule>
  </conditionalFormatting>
  <conditionalFormatting sqref="X12:AM22">
    <cfRule type="cellIs" dxfId="528" priority="179" stopIfTrue="1" operator="equal">
      <formula>"☓"</formula>
    </cfRule>
  </conditionalFormatting>
  <conditionalFormatting sqref="X24:AM34">
    <cfRule type="cellIs" dxfId="527" priority="171" stopIfTrue="1" operator="equal">
      <formula>"☓"</formula>
    </cfRule>
  </conditionalFormatting>
  <conditionalFormatting sqref="X53:AM58">
    <cfRule type="cellIs" dxfId="526" priority="187" stopIfTrue="1" operator="equal">
      <formula>"☓"</formula>
    </cfRule>
  </conditionalFormatting>
  <conditionalFormatting sqref="X117:AM147">
    <cfRule type="cellIs" dxfId="525" priority="241" stopIfTrue="1" operator="equal">
      <formula>"☓"</formula>
    </cfRule>
    <cfRule type="cellIs" dxfId="524" priority="239" stopIfTrue="1" operator="equal">
      <formula>"☓"</formula>
    </cfRule>
    <cfRule type="cellIs" dxfId="523" priority="238" stopIfTrue="1" operator="greaterThan">
      <formula>0</formula>
    </cfRule>
    <cfRule type="containsText" dxfId="522" priority="240" stopIfTrue="1" operator="containsText" text="☓">
      <formula>NOT(ISERROR(SEARCH("☓",X117)))</formula>
    </cfRule>
    <cfRule type="containsText" dxfId="521" priority="244" stopIfTrue="1" operator="containsText" text="☓">
      <formula>NOT(ISERROR(SEARCH("☓",X117)))</formula>
    </cfRule>
    <cfRule type="cellIs" dxfId="520" priority="243" stopIfTrue="1" operator="equal">
      <formula>"☓"</formula>
    </cfRule>
    <cfRule type="cellIs" dxfId="519" priority="242" stopIfTrue="1" operator="greaterThan">
      <formula>0</formula>
    </cfRule>
  </conditionalFormatting>
  <conditionalFormatting sqref="Y5">
    <cfRule type="cellIs" dxfId="518" priority="141" stopIfTrue="1" operator="equal">
      <formula>"☓"</formula>
    </cfRule>
    <cfRule type="cellIs" dxfId="517" priority="145" stopIfTrue="1" operator="equal">
      <formula>"☓"</formula>
    </cfRule>
    <cfRule type="containsText" dxfId="516" priority="144" stopIfTrue="1" operator="containsText" text="☓">
      <formula>NOT(ISERROR(SEARCH("☓",Y5)))</formula>
    </cfRule>
    <cfRule type="cellIs" dxfId="515" priority="143" stopIfTrue="1" operator="equal">
      <formula>"☓"</formula>
    </cfRule>
    <cfRule type="containsText" dxfId="514" priority="148" stopIfTrue="1" operator="containsText" text="☓">
      <formula>NOT(ISERROR(SEARCH("☓",Y5)))</formula>
    </cfRule>
    <cfRule type="cellIs" dxfId="513" priority="146" stopIfTrue="1" operator="greaterThan">
      <formula>0</formula>
    </cfRule>
    <cfRule type="cellIs" dxfId="512" priority="142" stopIfTrue="1" operator="greaterThan">
      <formula>0</formula>
    </cfRule>
  </conditionalFormatting>
  <conditionalFormatting sqref="AD5:AE5 X10:AE10">
    <cfRule type="cellIs" dxfId="511" priority="353" stopIfTrue="1" operator="equal">
      <formula>"☓"</formula>
    </cfRule>
    <cfRule type="cellIs" dxfId="510" priority="355" stopIfTrue="1" operator="equal">
      <formula>"☓"</formula>
    </cfRule>
    <cfRule type="cellIs" dxfId="509" priority="354" stopIfTrue="1" operator="greaterThan">
      <formula>0</formula>
    </cfRule>
    <cfRule type="containsText" dxfId="508" priority="352" stopIfTrue="1" operator="containsText" text="☓">
      <formula>NOT(ISERROR(SEARCH("☓",X5)))</formula>
    </cfRule>
    <cfRule type="cellIs" dxfId="507" priority="351" stopIfTrue="1" operator="equal">
      <formula>"☓"</formula>
    </cfRule>
    <cfRule type="cellIs" dxfId="506" priority="350" stopIfTrue="1" operator="greaterThan">
      <formula>0</formula>
    </cfRule>
    <cfRule type="cellIs" dxfId="505" priority="349" stopIfTrue="1" operator="equal">
      <formula>"☓"</formula>
    </cfRule>
    <cfRule type="containsText" dxfId="504" priority="356" stopIfTrue="1" operator="containsText" text="☓">
      <formula>NOT(ISERROR(SEARCH("☓",X5)))</formula>
    </cfRule>
  </conditionalFormatting>
  <conditionalFormatting sqref="AE38:AM39">
    <cfRule type="containsText" dxfId="503" priority="4" stopIfTrue="1" operator="containsText" text="☓">
      <formula>NOT(ISERROR(SEARCH("☓",AE38)))</formula>
    </cfRule>
  </conditionalFormatting>
  <conditionalFormatting sqref="AF5:AF10">
    <cfRule type="containsText" dxfId="502" priority="136" stopIfTrue="1" operator="containsText" text="☓">
      <formula>NOT(ISERROR(SEARCH("☓",AF5)))</formula>
    </cfRule>
    <cfRule type="cellIs" dxfId="501" priority="134" stopIfTrue="1" operator="greaterThan">
      <formula>0</formula>
    </cfRule>
    <cfRule type="cellIs" dxfId="500" priority="138" stopIfTrue="1" operator="greaterThan">
      <formula>0</formula>
    </cfRule>
    <cfRule type="cellIs" dxfId="499" priority="135" stopIfTrue="1" operator="equal">
      <formula>"☓"</formula>
    </cfRule>
    <cfRule type="containsText" dxfId="498" priority="140" stopIfTrue="1" operator="containsText" text="☓">
      <formula>NOT(ISERROR(SEARCH("☓",AF5)))</formula>
    </cfRule>
    <cfRule type="cellIs" dxfId="497" priority="137" stopIfTrue="1" operator="equal">
      <formula>"☓"</formula>
    </cfRule>
    <cfRule type="cellIs" dxfId="496" priority="133" stopIfTrue="1" operator="equal">
      <formula>"☓"</formula>
    </cfRule>
  </conditionalFormatting>
  <conditionalFormatting sqref="AF60:AH61">
    <cfRule type="cellIs" dxfId="495" priority="223" stopIfTrue="1" operator="equal">
      <formula>"☓"</formula>
    </cfRule>
    <cfRule type="containsText" dxfId="494" priority="224" stopIfTrue="1" operator="containsText" text="☓">
      <formula>NOT(ISERROR(SEARCH("☓",AF60)))</formula>
    </cfRule>
    <cfRule type="cellIs" dxfId="493" priority="225" stopIfTrue="1" operator="equal">
      <formula>"☓"</formula>
    </cfRule>
    <cfRule type="cellIs" dxfId="492" priority="226" stopIfTrue="1" operator="greaterThan">
      <formula>0</formula>
    </cfRule>
    <cfRule type="cellIs" dxfId="491" priority="222" stopIfTrue="1" operator="greaterThan">
      <formula>0</formula>
    </cfRule>
    <cfRule type="containsText" dxfId="490" priority="228" stopIfTrue="1" operator="containsText" text="☓">
      <formula>NOT(ISERROR(SEARCH("☓",AF60)))</formula>
    </cfRule>
  </conditionalFormatting>
  <conditionalFormatting sqref="AF71:AH72">
    <cfRule type="cellIs" dxfId="489" priority="214" stopIfTrue="1" operator="greaterThan">
      <formula>0</formula>
    </cfRule>
    <cfRule type="containsText" dxfId="488" priority="216" stopIfTrue="1" operator="containsText" text="☓">
      <formula>NOT(ISERROR(SEARCH("☓",AF71)))</formula>
    </cfRule>
    <cfRule type="cellIs" dxfId="487" priority="217" stopIfTrue="1" operator="equal">
      <formula>"☓"</formula>
    </cfRule>
    <cfRule type="cellIs" dxfId="486" priority="218" stopIfTrue="1" operator="greaterThan">
      <formula>0</formula>
    </cfRule>
    <cfRule type="containsText" dxfId="485" priority="220" stopIfTrue="1" operator="containsText" text="☓">
      <formula>NOT(ISERROR(SEARCH("☓",AF71)))</formula>
    </cfRule>
    <cfRule type="cellIs" dxfId="484" priority="215" stopIfTrue="1" operator="equal">
      <formula>"☓"</formula>
    </cfRule>
  </conditionalFormatting>
  <conditionalFormatting sqref="AF74:AH75">
    <cfRule type="containsText" dxfId="483" priority="212" stopIfTrue="1" operator="containsText" text="☓">
      <formula>NOT(ISERROR(SEARCH("☓",AF74)))</formula>
    </cfRule>
    <cfRule type="cellIs" dxfId="482" priority="209" stopIfTrue="1" operator="equal">
      <formula>"☓"</formula>
    </cfRule>
    <cfRule type="containsText" dxfId="481" priority="208" stopIfTrue="1" operator="containsText" text="☓">
      <formula>NOT(ISERROR(SEARCH("☓",AF74)))</formula>
    </cfRule>
    <cfRule type="cellIs" dxfId="480" priority="207" stopIfTrue="1" operator="equal">
      <formula>"☓"</formula>
    </cfRule>
    <cfRule type="cellIs" dxfId="479" priority="206" stopIfTrue="1" operator="greaterThan">
      <formula>0</formula>
    </cfRule>
    <cfRule type="cellIs" dxfId="478" priority="210" stopIfTrue="1" operator="greaterThan">
      <formula>0</formula>
    </cfRule>
  </conditionalFormatting>
  <conditionalFormatting sqref="AF77:AH92">
    <cfRule type="cellIs" dxfId="477" priority="201" stopIfTrue="1" operator="equal">
      <formula>"☓"</formula>
    </cfRule>
    <cfRule type="containsText" dxfId="476" priority="204" stopIfTrue="1" operator="containsText" text="☓">
      <formula>NOT(ISERROR(SEARCH("☓",AF77)))</formula>
    </cfRule>
    <cfRule type="cellIs" dxfId="475" priority="202" stopIfTrue="1" operator="greaterThan">
      <formula>0</formula>
    </cfRule>
    <cfRule type="containsText" dxfId="474" priority="200" stopIfTrue="1" operator="containsText" text="☓">
      <formula>NOT(ISERROR(SEARCH("☓",AF77)))</formula>
    </cfRule>
    <cfRule type="cellIs" dxfId="473" priority="199" stopIfTrue="1" operator="equal">
      <formula>"☓"</formula>
    </cfRule>
    <cfRule type="cellIs" dxfId="472" priority="198" stopIfTrue="1" operator="greaterThan">
      <formula>0</formula>
    </cfRule>
  </conditionalFormatting>
  <conditionalFormatting sqref="AF94:AH114">
    <cfRule type="cellIs" dxfId="471" priority="190" stopIfTrue="1" operator="greaterThan">
      <formula>0</formula>
    </cfRule>
    <cfRule type="cellIs" dxfId="470" priority="193" stopIfTrue="1" operator="equal">
      <formula>"☓"</formula>
    </cfRule>
    <cfRule type="containsText" dxfId="469" priority="196" stopIfTrue="1" operator="containsText" text="☓">
      <formula>NOT(ISERROR(SEARCH("☓",AF94)))</formula>
    </cfRule>
    <cfRule type="cellIs" dxfId="468" priority="194" stopIfTrue="1" operator="greaterThan">
      <formula>0</formula>
    </cfRule>
    <cfRule type="containsText" dxfId="467" priority="192" stopIfTrue="1" operator="containsText" text="☓">
      <formula>NOT(ISERROR(SEARCH("☓",AF94)))</formula>
    </cfRule>
    <cfRule type="cellIs" dxfId="466" priority="191" stopIfTrue="1" operator="equal">
      <formula>"☓"</formula>
    </cfRule>
  </conditionalFormatting>
  <conditionalFormatting sqref="AF77:AK92">
    <cfRule type="cellIs" dxfId="465" priority="57" stopIfTrue="1" operator="equal">
      <formula>"☓"</formula>
    </cfRule>
  </conditionalFormatting>
  <conditionalFormatting sqref="AF5:AM10">
    <cfRule type="cellIs" dxfId="464" priority="139" stopIfTrue="1" operator="equal">
      <formula>"☓"</formula>
    </cfRule>
  </conditionalFormatting>
  <conditionalFormatting sqref="AF12:AM22">
    <cfRule type="cellIs" dxfId="463" priority="174" stopIfTrue="1" operator="greaterThan">
      <formula>0</formula>
    </cfRule>
    <cfRule type="cellIs" dxfId="462" priority="173" stopIfTrue="1" operator="equal">
      <formula>"☓"</formula>
    </cfRule>
    <cfRule type="cellIs" dxfId="461" priority="177" stopIfTrue="1" operator="equal">
      <formula>"☓"</formula>
    </cfRule>
    <cfRule type="containsText" dxfId="460" priority="176" stopIfTrue="1" operator="containsText" text="☓">
      <formula>NOT(ISERROR(SEARCH("☓",AF12)))</formula>
    </cfRule>
    <cfRule type="cellIs" dxfId="459" priority="175" stopIfTrue="1" operator="equal">
      <formula>"☓"</formula>
    </cfRule>
    <cfRule type="containsText" dxfId="458" priority="180" stopIfTrue="1" operator="containsText" text="☓">
      <formula>NOT(ISERROR(SEARCH("☓",AF12)))</formula>
    </cfRule>
    <cfRule type="cellIs" dxfId="457" priority="178" stopIfTrue="1" operator="greaterThan">
      <formula>0</formula>
    </cfRule>
  </conditionalFormatting>
  <conditionalFormatting sqref="AF24:AM34">
    <cfRule type="cellIs" dxfId="456" priority="169" stopIfTrue="1" operator="equal">
      <formula>"☓"</formula>
    </cfRule>
    <cfRule type="containsText" dxfId="455" priority="168" stopIfTrue="1" operator="containsText" text="☓">
      <formula>NOT(ISERROR(SEARCH("☓",AF24)))</formula>
    </cfRule>
    <cfRule type="cellIs" dxfId="454" priority="167" stopIfTrue="1" operator="equal">
      <formula>"☓"</formula>
    </cfRule>
    <cfRule type="cellIs" dxfId="453" priority="166" stopIfTrue="1" operator="greaterThan">
      <formula>0</formula>
    </cfRule>
    <cfRule type="cellIs" dxfId="452" priority="165" stopIfTrue="1" operator="equal">
      <formula>"☓"</formula>
    </cfRule>
    <cfRule type="containsText" dxfId="451" priority="172" stopIfTrue="1" operator="containsText" text="☓">
      <formula>NOT(ISERROR(SEARCH("☓",AF24)))</formula>
    </cfRule>
    <cfRule type="cellIs" dxfId="450" priority="170" stopIfTrue="1" operator="greaterThan">
      <formula>0</formula>
    </cfRule>
  </conditionalFormatting>
  <conditionalFormatting sqref="AF53:AM58">
    <cfRule type="cellIs" dxfId="449" priority="181" stopIfTrue="1" operator="equal">
      <formula>"☓"</formula>
    </cfRule>
    <cfRule type="cellIs" dxfId="448" priority="182" stopIfTrue="1" operator="greaterThan">
      <formula>0</formula>
    </cfRule>
    <cfRule type="cellIs" dxfId="447" priority="183" stopIfTrue="1" operator="equal">
      <formula>"☓"</formula>
    </cfRule>
    <cfRule type="containsText" dxfId="446" priority="184" stopIfTrue="1" operator="containsText" text="☓">
      <formula>NOT(ISERROR(SEARCH("☓",AF53)))</formula>
    </cfRule>
    <cfRule type="cellIs" dxfId="445" priority="185" stopIfTrue="1" operator="equal">
      <formula>"☓"</formula>
    </cfRule>
    <cfRule type="cellIs" dxfId="444" priority="186" stopIfTrue="1" operator="greaterThan">
      <formula>0</formula>
    </cfRule>
    <cfRule type="containsText" dxfId="443" priority="188" stopIfTrue="1" operator="containsText" text="☓">
      <formula>NOT(ISERROR(SEARCH("☓",AF53)))</formula>
    </cfRule>
  </conditionalFormatting>
  <conditionalFormatting sqref="AF60:AM61">
    <cfRule type="cellIs" dxfId="442" priority="89" stopIfTrue="1" operator="equal">
      <formula>"☓"</formula>
    </cfRule>
  </conditionalFormatting>
  <conditionalFormatting sqref="AF71:AM72">
    <cfRule type="cellIs" dxfId="441" priority="73" stopIfTrue="1" operator="equal">
      <formula>"☓"</formula>
    </cfRule>
  </conditionalFormatting>
  <conditionalFormatting sqref="AF74:AM75">
    <cfRule type="cellIs" dxfId="440" priority="65" stopIfTrue="1" operator="equal">
      <formula>"☓"</formula>
    </cfRule>
  </conditionalFormatting>
  <conditionalFormatting sqref="AF94:AM114">
    <cfRule type="cellIs" dxfId="439" priority="41" stopIfTrue="1" operator="equal">
      <formula>"☓"</formula>
    </cfRule>
  </conditionalFormatting>
  <conditionalFormatting sqref="AG5:AM10">
    <cfRule type="cellIs" dxfId="438" priority="233" stopIfTrue="1" operator="equal">
      <formula>"☓"</formula>
    </cfRule>
    <cfRule type="containsText" dxfId="437" priority="236" stopIfTrue="1" operator="containsText" text="☓">
      <formula>NOT(ISERROR(SEARCH("☓",AG5)))</formula>
    </cfRule>
    <cfRule type="cellIs" dxfId="436" priority="235" stopIfTrue="1" operator="equal">
      <formula>"☓"</formula>
    </cfRule>
    <cfRule type="cellIs" dxfId="435" priority="234" stopIfTrue="1" operator="greaterThan">
      <formula>0</formula>
    </cfRule>
    <cfRule type="containsText" dxfId="434" priority="232" stopIfTrue="1" operator="containsText" text="☓">
      <formula>NOT(ISERROR(SEARCH("☓",AG5)))</formula>
    </cfRule>
    <cfRule type="cellIs" dxfId="433" priority="231" stopIfTrue="1" operator="equal">
      <formula>"☓"</formula>
    </cfRule>
    <cfRule type="cellIs" dxfId="432" priority="230" stopIfTrue="1" operator="greaterThan">
      <formula>0</formula>
    </cfRule>
  </conditionalFormatting>
  <conditionalFormatting sqref="AI77:AK92">
    <cfRule type="cellIs" dxfId="431" priority="53" stopIfTrue="1" operator="equal">
      <formula>"☓"</formula>
    </cfRule>
    <cfRule type="containsText" dxfId="430" priority="54" stopIfTrue="1" operator="containsText" text="☓">
      <formula>NOT(ISERROR(SEARCH("☓",AI77)))</formula>
    </cfRule>
    <cfRule type="cellIs" dxfId="429" priority="52" stopIfTrue="1" operator="greaterThan">
      <formula>0</formula>
    </cfRule>
    <cfRule type="cellIs" dxfId="428" priority="55" stopIfTrue="1" operator="equal">
      <formula>"☓"</formula>
    </cfRule>
    <cfRule type="cellIs" dxfId="427" priority="56" stopIfTrue="1" operator="greaterThan">
      <formula>0</formula>
    </cfRule>
    <cfRule type="containsText" dxfId="426" priority="58" stopIfTrue="1" operator="containsText" text="☓">
      <formula>NOT(ISERROR(SEARCH("☓",AI77)))</formula>
    </cfRule>
  </conditionalFormatting>
  <conditionalFormatting sqref="AI36:AM37">
    <cfRule type="cellIs" dxfId="425" priority="104" stopIfTrue="1" operator="greaterThan">
      <formula>0</formula>
    </cfRule>
    <cfRule type="containsText" dxfId="424" priority="106" stopIfTrue="1" operator="containsText" text="☓">
      <formula>NOT(ISERROR(SEARCH("☓",AI36)))</formula>
    </cfRule>
    <cfRule type="cellIs" dxfId="423" priority="103" stopIfTrue="1" operator="equal">
      <formula>"☓"</formula>
    </cfRule>
    <cfRule type="containsText" dxfId="422" priority="102" stopIfTrue="1" operator="containsText" text="☓">
      <formula>NOT(ISERROR(SEARCH("☓",AI36)))</formula>
    </cfRule>
    <cfRule type="cellIs" dxfId="421" priority="101" stopIfTrue="1" operator="equal">
      <formula>"☓"</formula>
    </cfRule>
    <cfRule type="cellIs" dxfId="420" priority="100" stopIfTrue="1" operator="greaterThan">
      <formula>0</formula>
    </cfRule>
    <cfRule type="cellIs" dxfId="419" priority="99" stopIfTrue="1" operator="equal">
      <formula>"☓"</formula>
    </cfRule>
  </conditionalFormatting>
  <conditionalFormatting sqref="AI41:AM51">
    <cfRule type="cellIs" dxfId="418" priority="92" stopIfTrue="1" operator="greaterThan">
      <formula>0</formula>
    </cfRule>
    <cfRule type="cellIs" dxfId="417" priority="91" stopIfTrue="1" operator="equal">
      <formula>"☓"</formula>
    </cfRule>
    <cfRule type="cellIs" dxfId="416" priority="93" stopIfTrue="1" operator="equal">
      <formula>"☓"</formula>
    </cfRule>
    <cfRule type="containsText" dxfId="415" priority="98" stopIfTrue="1" operator="containsText" text="☓">
      <formula>NOT(ISERROR(SEARCH("☓",AI41)))</formula>
    </cfRule>
    <cfRule type="cellIs" dxfId="414" priority="96" stopIfTrue="1" operator="greaterThan">
      <formula>0</formula>
    </cfRule>
    <cfRule type="cellIs" dxfId="413" priority="95" stopIfTrue="1" operator="equal">
      <formula>"☓"</formula>
    </cfRule>
    <cfRule type="containsText" dxfId="412" priority="94" stopIfTrue="1" operator="containsText" text="☓">
      <formula>NOT(ISERROR(SEARCH("☓",AI41)))</formula>
    </cfRule>
  </conditionalFormatting>
  <conditionalFormatting sqref="AI60:AM61">
    <cfRule type="cellIs" dxfId="411" priority="87" stopIfTrue="1" operator="equal">
      <formula>"☓"</formula>
    </cfRule>
    <cfRule type="containsText" dxfId="410" priority="86" stopIfTrue="1" operator="containsText" text="☓">
      <formula>NOT(ISERROR(SEARCH("☓",AI60)))</formula>
    </cfRule>
    <cfRule type="cellIs" dxfId="409" priority="84" stopIfTrue="1" operator="greaterThan">
      <formula>0</formula>
    </cfRule>
    <cfRule type="cellIs" dxfId="408" priority="85" stopIfTrue="1" operator="equal">
      <formula>"☓"</formula>
    </cfRule>
    <cfRule type="cellIs" dxfId="407" priority="83" stopIfTrue="1" operator="equal">
      <formula>"☓"</formula>
    </cfRule>
    <cfRule type="cellIs" dxfId="406" priority="88" stopIfTrue="1" operator="greaterThan">
      <formula>0</formula>
    </cfRule>
    <cfRule type="containsText" dxfId="405" priority="90" stopIfTrue="1" operator="containsText" text="☓">
      <formula>NOT(ISERROR(SEARCH("☓",AI60)))</formula>
    </cfRule>
  </conditionalFormatting>
  <conditionalFormatting sqref="AI63:AM69">
    <cfRule type="cellIs" dxfId="404" priority="79" stopIfTrue="1" operator="equal">
      <formula>"☓"</formula>
    </cfRule>
    <cfRule type="containsText" dxfId="403" priority="82" stopIfTrue="1" operator="containsText" text="☓">
      <formula>NOT(ISERROR(SEARCH("☓",AI63)))</formula>
    </cfRule>
    <cfRule type="cellIs" dxfId="402" priority="80" stopIfTrue="1" operator="greaterThan">
      <formula>0</formula>
    </cfRule>
    <cfRule type="containsText" dxfId="401" priority="78" stopIfTrue="1" operator="containsText" text="☓">
      <formula>NOT(ISERROR(SEARCH("☓",AI63)))</formula>
    </cfRule>
    <cfRule type="cellIs" dxfId="400" priority="75" stopIfTrue="1" operator="equal">
      <formula>"☓"</formula>
    </cfRule>
    <cfRule type="cellIs" dxfId="399" priority="77" stopIfTrue="1" operator="equal">
      <formula>"☓"</formula>
    </cfRule>
    <cfRule type="cellIs" dxfId="398" priority="76" stopIfTrue="1" operator="greaterThan">
      <formula>0</formula>
    </cfRule>
  </conditionalFormatting>
  <conditionalFormatting sqref="AI71:AM72">
    <cfRule type="containsText" dxfId="397" priority="74" stopIfTrue="1" operator="containsText" text="☓">
      <formula>NOT(ISERROR(SEARCH("☓",AI71)))</formula>
    </cfRule>
    <cfRule type="cellIs" dxfId="396" priority="72" stopIfTrue="1" operator="greaterThan">
      <formula>0</formula>
    </cfRule>
    <cfRule type="cellIs" dxfId="395" priority="71" stopIfTrue="1" operator="equal">
      <formula>"☓"</formula>
    </cfRule>
    <cfRule type="containsText" dxfId="394" priority="70" stopIfTrue="1" operator="containsText" text="☓">
      <formula>NOT(ISERROR(SEARCH("☓",AI71)))</formula>
    </cfRule>
    <cfRule type="cellIs" dxfId="393" priority="69" stopIfTrue="1" operator="equal">
      <formula>"☓"</formula>
    </cfRule>
    <cfRule type="cellIs" dxfId="392" priority="68" stopIfTrue="1" operator="greaterThan">
      <formula>0</formula>
    </cfRule>
    <cfRule type="cellIs" dxfId="391" priority="67" stopIfTrue="1" operator="equal">
      <formula>"☓"</formula>
    </cfRule>
  </conditionalFormatting>
  <conditionalFormatting sqref="AI74:AM75">
    <cfRule type="containsText" dxfId="390" priority="62" stopIfTrue="1" operator="containsText" text="☓">
      <formula>NOT(ISERROR(SEARCH("☓",AI74)))</formula>
    </cfRule>
    <cfRule type="cellIs" dxfId="389" priority="61" stopIfTrue="1" operator="equal">
      <formula>"☓"</formula>
    </cfRule>
    <cfRule type="cellIs" dxfId="388" priority="60" stopIfTrue="1" operator="greaterThan">
      <formula>0</formula>
    </cfRule>
    <cfRule type="cellIs" dxfId="387" priority="59" stopIfTrue="1" operator="equal">
      <formula>"☓"</formula>
    </cfRule>
    <cfRule type="cellIs" dxfId="386" priority="64" stopIfTrue="1" operator="greaterThan">
      <formula>0</formula>
    </cfRule>
    <cfRule type="containsText" dxfId="385" priority="66" stopIfTrue="1" operator="containsText" text="☓">
      <formula>NOT(ISERROR(SEARCH("☓",AI74)))</formula>
    </cfRule>
    <cfRule type="cellIs" dxfId="384" priority="63" stopIfTrue="1" operator="equal">
      <formula>"☓"</formula>
    </cfRule>
  </conditionalFormatting>
  <conditionalFormatting sqref="AI77:AM92">
    <cfRule type="cellIs" dxfId="383" priority="49" stopIfTrue="1" operator="equal">
      <formula>"☓"</formula>
    </cfRule>
  </conditionalFormatting>
  <conditionalFormatting sqref="AI94:AM114">
    <cfRule type="cellIs" dxfId="382" priority="37" stopIfTrue="1" operator="equal">
      <formula>"☓"</formula>
    </cfRule>
    <cfRule type="cellIs" dxfId="381" priority="39" stopIfTrue="1" operator="equal">
      <formula>"☓"</formula>
    </cfRule>
    <cfRule type="containsText" dxfId="380" priority="38" stopIfTrue="1" operator="containsText" text="☓">
      <formula>NOT(ISERROR(SEARCH("☓",AI94)))</formula>
    </cfRule>
    <cfRule type="cellIs" dxfId="379" priority="35" stopIfTrue="1" operator="equal">
      <formula>"☓"</formula>
    </cfRule>
    <cfRule type="cellIs" dxfId="378" priority="36" stopIfTrue="1" operator="greaterThan">
      <formula>0</formula>
    </cfRule>
    <cfRule type="containsText" dxfId="377" priority="42" stopIfTrue="1" operator="containsText" text="☓">
      <formula>NOT(ISERROR(SEARCH("☓",AI94)))</formula>
    </cfRule>
    <cfRule type="cellIs" dxfId="376" priority="40" stopIfTrue="1" operator="greaterThan">
      <formula>0</formula>
    </cfRule>
  </conditionalFormatting>
  <conditionalFormatting sqref="AL77:AM92">
    <cfRule type="cellIs" dxfId="375" priority="48" stopIfTrue="1" operator="greaterThan">
      <formula>0</formula>
    </cfRule>
    <cfRule type="containsText" dxfId="374" priority="50" stopIfTrue="1" operator="containsText" text="☓">
      <formula>NOT(ISERROR(SEARCH("☓",AL77)))</formula>
    </cfRule>
    <cfRule type="cellIs" dxfId="373" priority="47" stopIfTrue="1" operator="equal">
      <formula>"☓"</formula>
    </cfRule>
    <cfRule type="containsText" dxfId="372" priority="46" stopIfTrue="1" operator="containsText" text="☓">
      <formula>NOT(ISERROR(SEARCH("☓",AL77)))</formula>
    </cfRule>
    <cfRule type="cellIs" dxfId="371" priority="44" stopIfTrue="1" operator="greaterThan">
      <formula>0</formula>
    </cfRule>
    <cfRule type="cellIs" dxfId="370" priority="43" stopIfTrue="1" operator="equal">
      <formula>"☓"</formula>
    </cfRule>
    <cfRule type="cellIs" dxfId="369" priority="45" stopIfTrue="1" operator="equal">
      <formula>"☓"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AM149"/>
  <sheetViews>
    <sheetView topLeftCell="E1" zoomScale="89" zoomScaleNormal="89" workbookViewId="0">
      <selection activeCell="AI8" sqref="AI8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5" width="5.44140625" bestFit="1" customWidth="1"/>
    <col min="36" max="36" width="5.44140625" customWidth="1"/>
    <col min="37" max="37" width="5.44140625" bestFit="1" customWidth="1"/>
    <col min="38" max="38" width="18" bestFit="1" customWidth="1"/>
    <col min="39" max="39" width="15.109375" bestFit="1" customWidth="1"/>
    <col min="40" max="40" width="4.88671875" customWidth="1"/>
  </cols>
  <sheetData>
    <row r="1" spans="2:39" ht="13.8" thickBot="1" x14ac:dyDescent="0.25"/>
    <row r="2" spans="2:39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370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80" t="s">
        <v>349</v>
      </c>
      <c r="AM2" s="342" t="s">
        <v>352</v>
      </c>
    </row>
    <row r="3" spans="2:39" ht="13.8" thickBot="1" x14ac:dyDescent="0.25">
      <c r="B3" s="6"/>
      <c r="C3" s="2"/>
      <c r="D3" s="2"/>
      <c r="E3" s="3"/>
      <c r="F3" s="35"/>
      <c r="G3" s="5"/>
      <c r="H3" s="5"/>
      <c r="I3" s="61">
        <v>1</v>
      </c>
      <c r="J3" s="62">
        <v>2</v>
      </c>
      <c r="K3" s="62">
        <v>3</v>
      </c>
      <c r="L3" s="62">
        <v>4</v>
      </c>
      <c r="M3" s="62">
        <v>5</v>
      </c>
      <c r="N3" s="62">
        <v>6</v>
      </c>
      <c r="O3" s="62">
        <v>7</v>
      </c>
      <c r="P3" s="62">
        <v>8</v>
      </c>
      <c r="Q3" s="62">
        <v>9</v>
      </c>
      <c r="R3" s="62">
        <v>10</v>
      </c>
      <c r="S3" s="62">
        <v>11</v>
      </c>
      <c r="T3" s="62">
        <v>12</v>
      </c>
      <c r="U3" s="62">
        <v>13</v>
      </c>
      <c r="V3" s="62">
        <v>14</v>
      </c>
      <c r="W3" s="62">
        <v>15</v>
      </c>
      <c r="X3" s="62">
        <v>16</v>
      </c>
      <c r="Y3" s="62">
        <v>17</v>
      </c>
      <c r="Z3" s="62">
        <v>18</v>
      </c>
      <c r="AA3" s="62">
        <v>19</v>
      </c>
      <c r="AB3" s="62">
        <v>20</v>
      </c>
      <c r="AC3" s="62">
        <v>21</v>
      </c>
      <c r="AD3" s="62">
        <v>22</v>
      </c>
      <c r="AE3" s="62">
        <v>23</v>
      </c>
      <c r="AF3" s="62">
        <v>24</v>
      </c>
      <c r="AG3" s="62">
        <v>25</v>
      </c>
      <c r="AH3" s="62">
        <v>26</v>
      </c>
      <c r="AI3" s="62">
        <v>27</v>
      </c>
      <c r="AJ3" s="62">
        <v>28</v>
      </c>
      <c r="AK3" s="62"/>
      <c r="AL3" s="381"/>
      <c r="AM3" s="382"/>
    </row>
    <row r="4" spans="2:39" ht="13.8" thickBot="1" x14ac:dyDescent="0.25">
      <c r="B4" s="6"/>
      <c r="C4" s="3"/>
      <c r="D4" s="2"/>
      <c r="E4" s="3"/>
      <c r="F4" s="35"/>
      <c r="G4" s="5"/>
      <c r="H4" s="259" t="s">
        <v>383</v>
      </c>
      <c r="I4" s="63" t="s">
        <v>347</v>
      </c>
      <c r="J4" s="63" t="s">
        <v>341</v>
      </c>
      <c r="K4" s="63" t="s">
        <v>342</v>
      </c>
      <c r="L4" s="63" t="s">
        <v>343</v>
      </c>
      <c r="M4" s="63" t="s">
        <v>344</v>
      </c>
      <c r="N4" s="63" t="s">
        <v>345</v>
      </c>
      <c r="O4" s="63" t="s">
        <v>346</v>
      </c>
      <c r="P4" s="63" t="s">
        <v>347</v>
      </c>
      <c r="Q4" s="63" t="s">
        <v>341</v>
      </c>
      <c r="R4" s="63" t="s">
        <v>342</v>
      </c>
      <c r="S4" s="63" t="s">
        <v>343</v>
      </c>
      <c r="T4" s="63" t="s">
        <v>344</v>
      </c>
      <c r="U4" s="63" t="s">
        <v>345</v>
      </c>
      <c r="V4" s="63" t="s">
        <v>346</v>
      </c>
      <c r="W4" s="63" t="s">
        <v>347</v>
      </c>
      <c r="X4" s="63" t="s">
        <v>341</v>
      </c>
      <c r="Y4" s="63" t="s">
        <v>342</v>
      </c>
      <c r="Z4" s="63" t="s">
        <v>343</v>
      </c>
      <c r="AA4" s="63" t="s">
        <v>344</v>
      </c>
      <c r="AB4" s="63" t="s">
        <v>345</v>
      </c>
      <c r="AC4" s="63" t="s">
        <v>346</v>
      </c>
      <c r="AD4" s="63" t="s">
        <v>347</v>
      </c>
      <c r="AE4" s="63" t="s">
        <v>341</v>
      </c>
      <c r="AF4" s="63" t="s">
        <v>342</v>
      </c>
      <c r="AG4" s="63" t="s">
        <v>343</v>
      </c>
      <c r="AH4" s="63" t="s">
        <v>344</v>
      </c>
      <c r="AI4" s="63" t="s">
        <v>345</v>
      </c>
      <c r="AJ4" s="63" t="s">
        <v>346</v>
      </c>
      <c r="AK4" s="63"/>
      <c r="AL4" s="381"/>
      <c r="AM4" s="343"/>
    </row>
    <row r="5" spans="2:39" x14ac:dyDescent="0.2">
      <c r="B5" s="53">
        <v>1</v>
      </c>
      <c r="C5" s="344" t="s">
        <v>6</v>
      </c>
      <c r="D5" s="347" t="s">
        <v>7</v>
      </c>
      <c r="E5" s="348"/>
      <c r="F5" s="7" t="s">
        <v>8</v>
      </c>
      <c r="G5" s="8" t="s">
        <v>9</v>
      </c>
      <c r="H5" s="9" t="s">
        <v>10</v>
      </c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5"/>
      <c r="AG5" s="65"/>
      <c r="AH5" s="65"/>
      <c r="AI5" s="65"/>
      <c r="AJ5" s="65"/>
      <c r="AK5" s="65"/>
      <c r="AL5" s="67">
        <f>IF(COUNTA(I5:AK5)=0,1,1-COUNTIF(I5:AK5,"☓")/28)</f>
        <v>1</v>
      </c>
      <c r="AM5" s="106">
        <f t="shared" ref="AM5:AM10" si="0">COUNTA(I5:AK5)</f>
        <v>0</v>
      </c>
    </row>
    <row r="6" spans="2:39" x14ac:dyDescent="0.2">
      <c r="B6" s="13">
        <v>2</v>
      </c>
      <c r="C6" s="345"/>
      <c r="D6" s="349"/>
      <c r="E6" s="350"/>
      <c r="F6" s="10" t="s">
        <v>12</v>
      </c>
      <c r="G6" s="11" t="s">
        <v>13</v>
      </c>
      <c r="H6" s="12" t="s">
        <v>10</v>
      </c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8">
        <f t="shared" ref="AL6:AL71" si="1">IF(COUNTA(I6:AK6)=0,1,1-COUNTIF(I6:AK6,"☓")/28)</f>
        <v>1</v>
      </c>
      <c r="AM6" s="107">
        <f t="shared" si="0"/>
        <v>0</v>
      </c>
    </row>
    <row r="7" spans="2:39" x14ac:dyDescent="0.2">
      <c r="B7" s="13">
        <v>3</v>
      </c>
      <c r="C7" s="345"/>
      <c r="D7" s="349"/>
      <c r="E7" s="350"/>
      <c r="F7" s="10" t="s">
        <v>15</v>
      </c>
      <c r="G7" s="11" t="s">
        <v>16</v>
      </c>
      <c r="H7" s="12" t="s">
        <v>10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8">
        <f t="shared" si="1"/>
        <v>1</v>
      </c>
      <c r="AM7" s="107">
        <f t="shared" si="0"/>
        <v>0</v>
      </c>
    </row>
    <row r="8" spans="2:39" x14ac:dyDescent="0.2">
      <c r="B8" s="13">
        <v>4</v>
      </c>
      <c r="C8" s="345"/>
      <c r="D8" s="349"/>
      <c r="E8" s="350"/>
      <c r="F8" s="10" t="s">
        <v>17</v>
      </c>
      <c r="G8" s="11" t="s">
        <v>18</v>
      </c>
      <c r="H8" s="12" t="s">
        <v>10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8">
        <f t="shared" si="1"/>
        <v>1</v>
      </c>
      <c r="AM8" s="107">
        <f t="shared" si="0"/>
        <v>0</v>
      </c>
    </row>
    <row r="9" spans="2:39" x14ac:dyDescent="0.2">
      <c r="B9" s="13">
        <v>5</v>
      </c>
      <c r="C9" s="345"/>
      <c r="D9" s="349"/>
      <c r="E9" s="350"/>
      <c r="F9" s="10" t="s">
        <v>20</v>
      </c>
      <c r="G9" s="11" t="s">
        <v>21</v>
      </c>
      <c r="H9" s="12" t="s">
        <v>10</v>
      </c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8">
        <f t="shared" si="1"/>
        <v>1</v>
      </c>
      <c r="AM9" s="107">
        <f t="shared" si="0"/>
        <v>0</v>
      </c>
    </row>
    <row r="10" spans="2:39" ht="13.8" thickBot="1" x14ac:dyDescent="0.25">
      <c r="B10" s="13">
        <v>6</v>
      </c>
      <c r="C10" s="345"/>
      <c r="D10" s="351"/>
      <c r="E10" s="352"/>
      <c r="F10" s="14" t="s">
        <v>23</v>
      </c>
      <c r="G10" s="21" t="s">
        <v>24</v>
      </c>
      <c r="H10" s="22" t="s">
        <v>10</v>
      </c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70">
        <f t="shared" si="1"/>
        <v>1</v>
      </c>
      <c r="AM10" s="108">
        <f t="shared" si="0"/>
        <v>0</v>
      </c>
    </row>
    <row r="11" spans="2:39" ht="13.8" thickBot="1" x14ac:dyDescent="0.25">
      <c r="B11" s="52"/>
      <c r="C11" s="345"/>
      <c r="D11" s="353"/>
      <c r="E11" s="354"/>
      <c r="F11" s="58" t="s">
        <v>337</v>
      </c>
      <c r="G11" s="40"/>
      <c r="H11" s="51">
        <f>COUNTA(H5:H10)</f>
        <v>6</v>
      </c>
      <c r="I11" s="56">
        <f>1-(COUNTIF(I5:I10,"☓"))/6</f>
        <v>1</v>
      </c>
      <c r="J11" s="59">
        <f t="shared" ref="J11:AK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ref="Q11" si="3">1-(COUNTIF(Q5:Q10,"☓"))/6</f>
        <v>1</v>
      </c>
      <c r="R11" s="59">
        <f t="shared" ref="R11" si="4">1-(COUNTIF(R5:R10,"☓"))/6</f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105" t="str">
        <f>IF(AM11=0,"100%",AVERAGE(J11:AK11))</f>
        <v>100%</v>
      </c>
      <c r="AM11" s="96">
        <f>SUM(AM5:AM10)</f>
        <v>0</v>
      </c>
    </row>
    <row r="12" spans="2:39" x14ac:dyDescent="0.2">
      <c r="B12" s="13">
        <v>7</v>
      </c>
      <c r="C12" s="345"/>
      <c r="D12" s="355" t="s">
        <v>26</v>
      </c>
      <c r="E12" s="357" t="s">
        <v>27</v>
      </c>
      <c r="F12" s="17" t="s">
        <v>28</v>
      </c>
      <c r="G12" s="18" t="s">
        <v>29</v>
      </c>
      <c r="H12" s="19" t="s">
        <v>30</v>
      </c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68">
        <f t="shared" si="1"/>
        <v>1</v>
      </c>
      <c r="AM12" s="87">
        <f t="shared" ref="AM12:AM22" si="5">COUNTA(I12:AK12)</f>
        <v>0</v>
      </c>
    </row>
    <row r="13" spans="2:39" x14ac:dyDescent="0.2">
      <c r="B13" s="13">
        <v>8</v>
      </c>
      <c r="C13" s="345"/>
      <c r="D13" s="355"/>
      <c r="E13" s="358"/>
      <c r="F13" s="10" t="s">
        <v>31</v>
      </c>
      <c r="G13" s="11" t="s">
        <v>32</v>
      </c>
      <c r="H13" s="12" t="s">
        <v>30</v>
      </c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55"/>
      <c r="AI13" s="55"/>
      <c r="AJ13" s="55"/>
      <c r="AK13" s="55"/>
      <c r="AL13" s="68">
        <f t="shared" si="1"/>
        <v>1</v>
      </c>
      <c r="AM13" s="89">
        <f t="shared" si="5"/>
        <v>0</v>
      </c>
    </row>
    <row r="14" spans="2:39" x14ac:dyDescent="0.2">
      <c r="B14" s="13">
        <v>9</v>
      </c>
      <c r="C14" s="345"/>
      <c r="D14" s="355"/>
      <c r="E14" s="358"/>
      <c r="F14" s="10" t="s">
        <v>33</v>
      </c>
      <c r="G14" s="11" t="s">
        <v>34</v>
      </c>
      <c r="H14" s="12" t="s">
        <v>30</v>
      </c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55"/>
      <c r="AI14" s="55"/>
      <c r="AJ14" s="55"/>
      <c r="AK14" s="55"/>
      <c r="AL14" s="68">
        <f t="shared" si="1"/>
        <v>1</v>
      </c>
      <c r="AM14" s="89">
        <f t="shared" si="5"/>
        <v>0</v>
      </c>
    </row>
    <row r="15" spans="2:39" x14ac:dyDescent="0.2">
      <c r="B15" s="13">
        <v>10</v>
      </c>
      <c r="C15" s="345"/>
      <c r="D15" s="355"/>
      <c r="E15" s="358"/>
      <c r="F15" s="10" t="s">
        <v>35</v>
      </c>
      <c r="G15" s="11" t="s">
        <v>32</v>
      </c>
      <c r="H15" s="12" t="s">
        <v>30</v>
      </c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55"/>
      <c r="AI15" s="55"/>
      <c r="AJ15" s="55"/>
      <c r="AK15" s="55"/>
      <c r="AL15" s="68">
        <f t="shared" si="1"/>
        <v>1</v>
      </c>
      <c r="AM15" s="89">
        <f t="shared" si="5"/>
        <v>0</v>
      </c>
    </row>
    <row r="16" spans="2:39" x14ac:dyDescent="0.2">
      <c r="B16" s="13">
        <v>11</v>
      </c>
      <c r="C16" s="345"/>
      <c r="D16" s="355"/>
      <c r="E16" s="358"/>
      <c r="F16" s="10" t="s">
        <v>37</v>
      </c>
      <c r="G16" s="11" t="s">
        <v>38</v>
      </c>
      <c r="H16" s="12" t="s">
        <v>30</v>
      </c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55"/>
      <c r="AI16" s="55"/>
      <c r="AJ16" s="55"/>
      <c r="AK16" s="55"/>
      <c r="AL16" s="68">
        <f t="shared" si="1"/>
        <v>1</v>
      </c>
      <c r="AM16" s="89">
        <f t="shared" si="5"/>
        <v>0</v>
      </c>
    </row>
    <row r="17" spans="2:39" x14ac:dyDescent="0.2">
      <c r="B17" s="13">
        <v>12</v>
      </c>
      <c r="C17" s="345"/>
      <c r="D17" s="355"/>
      <c r="E17" s="358"/>
      <c r="F17" s="10" t="s">
        <v>39</v>
      </c>
      <c r="G17" s="11" t="s">
        <v>38</v>
      </c>
      <c r="H17" s="12" t="s">
        <v>30</v>
      </c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55"/>
      <c r="AI17" s="55"/>
      <c r="AJ17" s="55"/>
      <c r="AK17" s="55"/>
      <c r="AL17" s="68">
        <f t="shared" si="1"/>
        <v>1</v>
      </c>
      <c r="AM17" s="89">
        <f t="shared" si="5"/>
        <v>0</v>
      </c>
    </row>
    <row r="18" spans="2:39" x14ac:dyDescent="0.2">
      <c r="B18" s="13">
        <v>13</v>
      </c>
      <c r="C18" s="345"/>
      <c r="D18" s="355"/>
      <c r="E18" s="358"/>
      <c r="F18" s="10" t="s">
        <v>41</v>
      </c>
      <c r="G18" s="11" t="s">
        <v>38</v>
      </c>
      <c r="H18" s="12" t="s">
        <v>30</v>
      </c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55"/>
      <c r="AI18" s="55"/>
      <c r="AJ18" s="55"/>
      <c r="AK18" s="55"/>
      <c r="AL18" s="68">
        <f t="shared" si="1"/>
        <v>1</v>
      </c>
      <c r="AM18" s="89">
        <f t="shared" si="5"/>
        <v>0</v>
      </c>
    </row>
    <row r="19" spans="2:39" x14ac:dyDescent="0.2">
      <c r="B19" s="13">
        <v>14</v>
      </c>
      <c r="C19" s="345"/>
      <c r="D19" s="355"/>
      <c r="E19" s="358"/>
      <c r="F19" s="10" t="s">
        <v>42</v>
      </c>
      <c r="G19" s="11" t="s">
        <v>43</v>
      </c>
      <c r="H19" s="12" t="s">
        <v>30</v>
      </c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55"/>
      <c r="AI19" s="55"/>
      <c r="AJ19" s="55"/>
      <c r="AK19" s="55"/>
      <c r="AL19" s="68">
        <f t="shared" si="1"/>
        <v>1</v>
      </c>
      <c r="AM19" s="89">
        <f t="shared" si="5"/>
        <v>0</v>
      </c>
    </row>
    <row r="20" spans="2:39" x14ac:dyDescent="0.2">
      <c r="B20" s="13">
        <v>15</v>
      </c>
      <c r="C20" s="345"/>
      <c r="D20" s="355"/>
      <c r="E20" s="358"/>
      <c r="F20" s="10" t="s">
        <v>44</v>
      </c>
      <c r="G20" s="11" t="s">
        <v>45</v>
      </c>
      <c r="H20" s="12" t="s">
        <v>30</v>
      </c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55"/>
      <c r="AI20" s="55"/>
      <c r="AJ20" s="55"/>
      <c r="AK20" s="55"/>
      <c r="AL20" s="68">
        <f t="shared" si="1"/>
        <v>1</v>
      </c>
      <c r="AM20" s="89">
        <f t="shared" si="5"/>
        <v>0</v>
      </c>
    </row>
    <row r="21" spans="2:39" x14ac:dyDescent="0.2">
      <c r="B21" s="13">
        <v>16</v>
      </c>
      <c r="C21" s="345"/>
      <c r="D21" s="355"/>
      <c r="E21" s="358"/>
      <c r="F21" s="10" t="s">
        <v>46</v>
      </c>
      <c r="G21" s="11" t="s">
        <v>47</v>
      </c>
      <c r="H21" s="12" t="s">
        <v>30</v>
      </c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55"/>
      <c r="AI21" s="55"/>
      <c r="AJ21" s="55"/>
      <c r="AK21" s="55"/>
      <c r="AL21" s="68">
        <f t="shared" si="1"/>
        <v>1</v>
      </c>
      <c r="AM21" s="89">
        <f t="shared" si="5"/>
        <v>0</v>
      </c>
    </row>
    <row r="22" spans="2:39" ht="13.8" thickBot="1" x14ac:dyDescent="0.25">
      <c r="B22" s="13">
        <v>17</v>
      </c>
      <c r="C22" s="345"/>
      <c r="D22" s="355"/>
      <c r="E22" s="359"/>
      <c r="F22" s="20" t="s">
        <v>48</v>
      </c>
      <c r="G22" s="21" t="s">
        <v>45</v>
      </c>
      <c r="H22" s="22" t="s">
        <v>30</v>
      </c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55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68">
        <f t="shared" si="1"/>
        <v>1</v>
      </c>
      <c r="AM22" s="91">
        <f t="shared" si="5"/>
        <v>0</v>
      </c>
    </row>
    <row r="23" spans="2:39" ht="13.8" thickBot="1" x14ac:dyDescent="0.25">
      <c r="B23" s="52"/>
      <c r="C23" s="345"/>
      <c r="D23" s="355"/>
      <c r="E23" s="360"/>
      <c r="F23" s="42" t="s">
        <v>337</v>
      </c>
      <c r="G23" s="43"/>
      <c r="H23" s="43"/>
      <c r="I23" s="56">
        <f t="shared" ref="I23:J23" si="6">1-(COUNTIF(I12:I22,"☓"))/11</f>
        <v>1</v>
      </c>
      <c r="J23" s="59">
        <f t="shared" si="6"/>
        <v>1</v>
      </c>
      <c r="K23" s="59">
        <f>1-(COUNTIF(K12:K22,"☓"))/11</f>
        <v>1</v>
      </c>
      <c r="L23" s="59">
        <f t="shared" ref="L23:AK23" si="7">1-(COUNTIF(L12:L22,"☓"))/11</f>
        <v>1</v>
      </c>
      <c r="M23" s="59">
        <f t="shared" si="7"/>
        <v>1</v>
      </c>
      <c r="N23" s="59">
        <f t="shared" si="7"/>
        <v>1</v>
      </c>
      <c r="O23" s="59">
        <f t="shared" si="7"/>
        <v>1</v>
      </c>
      <c r="P23" s="59">
        <f t="shared" si="7"/>
        <v>1</v>
      </c>
      <c r="Q23" s="59">
        <f t="shared" si="7"/>
        <v>1</v>
      </c>
      <c r="R23" s="59">
        <f t="shared" si="7"/>
        <v>1</v>
      </c>
      <c r="S23" s="59">
        <f t="shared" si="7"/>
        <v>1</v>
      </c>
      <c r="T23" s="59">
        <f t="shared" si="7"/>
        <v>1</v>
      </c>
      <c r="U23" s="59">
        <f t="shared" si="7"/>
        <v>1</v>
      </c>
      <c r="V23" s="59">
        <f t="shared" si="7"/>
        <v>1</v>
      </c>
      <c r="W23" s="59">
        <f t="shared" si="7"/>
        <v>1</v>
      </c>
      <c r="X23" s="59">
        <f t="shared" si="7"/>
        <v>1</v>
      </c>
      <c r="Y23" s="59">
        <f t="shared" si="7"/>
        <v>1</v>
      </c>
      <c r="Z23" s="59">
        <f t="shared" si="7"/>
        <v>1</v>
      </c>
      <c r="AA23" s="59">
        <f t="shared" si="7"/>
        <v>1</v>
      </c>
      <c r="AB23" s="59">
        <f t="shared" si="7"/>
        <v>1</v>
      </c>
      <c r="AC23" s="59">
        <f t="shared" si="7"/>
        <v>1</v>
      </c>
      <c r="AD23" s="59">
        <f t="shared" si="7"/>
        <v>1</v>
      </c>
      <c r="AE23" s="59">
        <f t="shared" si="7"/>
        <v>1</v>
      </c>
      <c r="AF23" s="59">
        <f t="shared" si="7"/>
        <v>1</v>
      </c>
      <c r="AG23" s="59">
        <f t="shared" si="7"/>
        <v>1</v>
      </c>
      <c r="AH23" s="59">
        <f t="shared" si="7"/>
        <v>1</v>
      </c>
      <c r="AI23" s="59">
        <f t="shared" si="7"/>
        <v>1</v>
      </c>
      <c r="AJ23" s="59">
        <f t="shared" si="7"/>
        <v>1</v>
      </c>
      <c r="AK23" s="59">
        <f t="shared" si="7"/>
        <v>1</v>
      </c>
      <c r="AL23" s="100" t="str">
        <f>IF(AM23=0,"100%",AVERAGE(J23:AK23))</f>
        <v>100%</v>
      </c>
      <c r="AM23" s="96">
        <f>SUM(AM12:AM22)</f>
        <v>0</v>
      </c>
    </row>
    <row r="24" spans="2:39" x14ac:dyDescent="0.2">
      <c r="B24" s="13">
        <v>18</v>
      </c>
      <c r="C24" s="345"/>
      <c r="D24" s="355"/>
      <c r="E24" s="355" t="s">
        <v>49</v>
      </c>
      <c r="F24" s="7" t="s">
        <v>50</v>
      </c>
      <c r="G24" s="8" t="s">
        <v>51</v>
      </c>
      <c r="H24" s="9" t="s">
        <v>30</v>
      </c>
      <c r="I24" s="65"/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55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/>
      <c r="AK24" s="55"/>
      <c r="AL24" s="68">
        <f t="shared" si="1"/>
        <v>1</v>
      </c>
      <c r="AM24" s="87">
        <f t="shared" ref="AM24:AM34" si="8">COUNTA(I24:AK24)</f>
        <v>0</v>
      </c>
    </row>
    <row r="25" spans="2:39" x14ac:dyDescent="0.2">
      <c r="B25" s="13">
        <v>19</v>
      </c>
      <c r="C25" s="345"/>
      <c r="D25" s="355"/>
      <c r="E25" s="355"/>
      <c r="F25" s="10" t="s">
        <v>52</v>
      </c>
      <c r="G25" s="11" t="s">
        <v>53</v>
      </c>
      <c r="H25" s="12" t="s">
        <v>30</v>
      </c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55"/>
      <c r="AJ25" s="55"/>
      <c r="AK25" s="55"/>
      <c r="AL25" s="68">
        <f t="shared" si="1"/>
        <v>1</v>
      </c>
      <c r="AM25" s="89">
        <f t="shared" si="8"/>
        <v>0</v>
      </c>
    </row>
    <row r="26" spans="2:39" x14ac:dyDescent="0.2">
      <c r="B26" s="13">
        <v>20</v>
      </c>
      <c r="C26" s="345"/>
      <c r="D26" s="355"/>
      <c r="E26" s="355"/>
      <c r="F26" s="10" t="s">
        <v>55</v>
      </c>
      <c r="G26" s="11" t="s">
        <v>56</v>
      </c>
      <c r="H26" s="12" t="s">
        <v>30</v>
      </c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8">
        <f t="shared" si="1"/>
        <v>1</v>
      </c>
      <c r="AM26" s="89">
        <f t="shared" si="8"/>
        <v>0</v>
      </c>
    </row>
    <row r="27" spans="2:39" x14ac:dyDescent="0.2">
      <c r="B27" s="13">
        <v>21</v>
      </c>
      <c r="C27" s="345"/>
      <c r="D27" s="355"/>
      <c r="E27" s="355"/>
      <c r="F27" s="10" t="s">
        <v>58</v>
      </c>
      <c r="G27" s="11" t="s">
        <v>59</v>
      </c>
      <c r="H27" s="12" t="s">
        <v>61</v>
      </c>
      <c r="I27" s="65"/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8">
        <f t="shared" si="1"/>
        <v>1</v>
      </c>
      <c r="AM27" s="89">
        <f t="shared" si="8"/>
        <v>0</v>
      </c>
    </row>
    <row r="28" spans="2:39" x14ac:dyDescent="0.2">
      <c r="B28" s="13">
        <v>22</v>
      </c>
      <c r="C28" s="345"/>
      <c r="D28" s="355"/>
      <c r="E28" s="355"/>
      <c r="F28" s="10" t="s">
        <v>63</v>
      </c>
      <c r="G28" s="11" t="s">
        <v>59</v>
      </c>
      <c r="H28" s="12" t="s">
        <v>61</v>
      </c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8">
        <f t="shared" si="1"/>
        <v>1</v>
      </c>
      <c r="AM28" s="89">
        <f t="shared" si="8"/>
        <v>0</v>
      </c>
    </row>
    <row r="29" spans="2:39" x14ac:dyDescent="0.2">
      <c r="B29" s="13">
        <v>23</v>
      </c>
      <c r="C29" s="345"/>
      <c r="D29" s="355"/>
      <c r="E29" s="355"/>
      <c r="F29" s="10" t="s">
        <v>66</v>
      </c>
      <c r="G29" s="11" t="s">
        <v>59</v>
      </c>
      <c r="H29" s="12" t="s">
        <v>61</v>
      </c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55"/>
      <c r="AJ29" s="55"/>
      <c r="AK29" s="55"/>
      <c r="AL29" s="68">
        <f t="shared" si="1"/>
        <v>1</v>
      </c>
      <c r="AM29" s="89">
        <f t="shared" si="8"/>
        <v>0</v>
      </c>
    </row>
    <row r="30" spans="2:39" x14ac:dyDescent="0.2">
      <c r="B30" s="13">
        <v>24</v>
      </c>
      <c r="C30" s="345"/>
      <c r="D30" s="355"/>
      <c r="E30" s="355"/>
      <c r="F30" s="10" t="s">
        <v>67</v>
      </c>
      <c r="G30" s="11" t="s">
        <v>68</v>
      </c>
      <c r="H30" s="12" t="s">
        <v>10</v>
      </c>
      <c r="I30" s="65"/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55"/>
      <c r="AJ30" s="55"/>
      <c r="AK30" s="55"/>
      <c r="AL30" s="68">
        <f t="shared" si="1"/>
        <v>1</v>
      </c>
      <c r="AM30" s="89">
        <f t="shared" si="8"/>
        <v>0</v>
      </c>
    </row>
    <row r="31" spans="2:39" x14ac:dyDescent="0.2">
      <c r="B31" s="13">
        <v>25</v>
      </c>
      <c r="C31" s="345"/>
      <c r="D31" s="355"/>
      <c r="E31" s="355"/>
      <c r="F31" s="10" t="s">
        <v>71</v>
      </c>
      <c r="G31" s="11" t="s">
        <v>72</v>
      </c>
      <c r="H31" s="12" t="s">
        <v>61</v>
      </c>
      <c r="I31" s="65"/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55"/>
      <c r="AJ31" s="55"/>
      <c r="AK31" s="55"/>
      <c r="AL31" s="68">
        <f t="shared" si="1"/>
        <v>1</v>
      </c>
      <c r="AM31" s="89">
        <f t="shared" si="8"/>
        <v>0</v>
      </c>
    </row>
    <row r="32" spans="2:39" x14ac:dyDescent="0.2">
      <c r="B32" s="13">
        <v>26</v>
      </c>
      <c r="C32" s="345"/>
      <c r="D32" s="355"/>
      <c r="E32" s="355"/>
      <c r="F32" s="10" t="s">
        <v>74</v>
      </c>
      <c r="G32" s="11" t="s">
        <v>75</v>
      </c>
      <c r="H32" s="12" t="s">
        <v>10</v>
      </c>
      <c r="I32" s="65"/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55"/>
      <c r="AJ32" s="55"/>
      <c r="AK32" s="55"/>
      <c r="AL32" s="68">
        <f t="shared" si="1"/>
        <v>1</v>
      </c>
      <c r="AM32" s="89">
        <f t="shared" si="8"/>
        <v>0</v>
      </c>
    </row>
    <row r="33" spans="2:39" x14ac:dyDescent="0.2">
      <c r="B33" s="13">
        <v>27</v>
      </c>
      <c r="C33" s="345"/>
      <c r="D33" s="355"/>
      <c r="E33" s="355"/>
      <c r="F33" s="10" t="s">
        <v>77</v>
      </c>
      <c r="G33" s="11" t="s">
        <v>78</v>
      </c>
      <c r="H33" s="12" t="s">
        <v>10</v>
      </c>
      <c r="I33" s="65"/>
      <c r="J33" s="65"/>
      <c r="K33" s="65"/>
      <c r="L33" s="65"/>
      <c r="M33" s="6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55"/>
      <c r="Y33" s="55"/>
      <c r="Z33" s="55"/>
      <c r="AA33" s="55"/>
      <c r="AB33" s="55"/>
      <c r="AC33" s="55"/>
      <c r="AD33" s="55"/>
      <c r="AE33" s="65"/>
      <c r="AF33" s="65"/>
      <c r="AG33" s="65"/>
      <c r="AH33" s="55"/>
      <c r="AI33" s="55"/>
      <c r="AJ33" s="55"/>
      <c r="AK33" s="55"/>
      <c r="AL33" s="68">
        <f t="shared" si="1"/>
        <v>1</v>
      </c>
      <c r="AM33" s="89">
        <f t="shared" si="8"/>
        <v>0</v>
      </c>
    </row>
    <row r="34" spans="2:39" ht="13.8" thickBot="1" x14ac:dyDescent="0.25">
      <c r="B34" s="13"/>
      <c r="C34" s="345"/>
      <c r="D34" s="355"/>
      <c r="E34" s="355"/>
      <c r="F34" s="14" t="s">
        <v>79</v>
      </c>
      <c r="G34" s="15" t="s">
        <v>75</v>
      </c>
      <c r="H34" s="16" t="s">
        <v>10</v>
      </c>
      <c r="I34" s="65"/>
      <c r="J34" s="65"/>
      <c r="K34" s="65"/>
      <c r="L34" s="65"/>
      <c r="M34" s="6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55"/>
      <c r="Y34" s="55"/>
      <c r="Z34" s="55"/>
      <c r="AA34" s="55"/>
      <c r="AB34" s="55"/>
      <c r="AC34" s="55"/>
      <c r="AD34" s="55"/>
      <c r="AE34" s="55"/>
      <c r="AF34" s="55"/>
      <c r="AG34" s="55"/>
      <c r="AH34" s="55"/>
      <c r="AI34" s="55"/>
      <c r="AJ34" s="55"/>
      <c r="AK34" s="55"/>
      <c r="AL34" s="68">
        <f t="shared" si="1"/>
        <v>1</v>
      </c>
      <c r="AM34" s="92">
        <f t="shared" si="8"/>
        <v>0</v>
      </c>
    </row>
    <row r="35" spans="2:39" ht="13.8" thickBot="1" x14ac:dyDescent="0.25">
      <c r="B35" s="13">
        <v>28</v>
      </c>
      <c r="C35" s="345"/>
      <c r="D35" s="356"/>
      <c r="E35" s="356"/>
      <c r="F35" s="42" t="s">
        <v>337</v>
      </c>
      <c r="G35" s="43"/>
      <c r="H35" s="43"/>
      <c r="I35" s="56">
        <f>1-(COUNTIF(I24:I34,"☓"))/11</f>
        <v>1</v>
      </c>
      <c r="J35" s="59">
        <f t="shared" ref="J35:AK35" si="9">1-(COUNTIF(J24:J34,"☓"))/11</f>
        <v>1</v>
      </c>
      <c r="K35" s="59">
        <f t="shared" si="9"/>
        <v>1</v>
      </c>
      <c r="L35" s="59">
        <f t="shared" si="9"/>
        <v>1</v>
      </c>
      <c r="M35" s="59">
        <f t="shared" si="9"/>
        <v>1</v>
      </c>
      <c r="N35" s="59">
        <f t="shared" si="9"/>
        <v>1</v>
      </c>
      <c r="O35" s="59">
        <f t="shared" si="9"/>
        <v>1</v>
      </c>
      <c r="P35" s="59">
        <f t="shared" si="9"/>
        <v>1</v>
      </c>
      <c r="Q35" s="59">
        <f t="shared" si="9"/>
        <v>1</v>
      </c>
      <c r="R35" s="59">
        <f t="shared" si="9"/>
        <v>1</v>
      </c>
      <c r="S35" s="59">
        <f t="shared" si="9"/>
        <v>1</v>
      </c>
      <c r="T35" s="59">
        <f t="shared" si="9"/>
        <v>1</v>
      </c>
      <c r="U35" s="59">
        <f t="shared" si="9"/>
        <v>1</v>
      </c>
      <c r="V35" s="59">
        <f t="shared" si="9"/>
        <v>1</v>
      </c>
      <c r="W35" s="59">
        <f t="shared" si="9"/>
        <v>1</v>
      </c>
      <c r="X35" s="59">
        <f t="shared" si="9"/>
        <v>1</v>
      </c>
      <c r="Y35" s="59">
        <f t="shared" si="9"/>
        <v>1</v>
      </c>
      <c r="Z35" s="59">
        <f t="shared" si="9"/>
        <v>1</v>
      </c>
      <c r="AA35" s="59">
        <f t="shared" si="9"/>
        <v>1</v>
      </c>
      <c r="AB35" s="59">
        <f t="shared" si="9"/>
        <v>1</v>
      </c>
      <c r="AC35" s="59">
        <f t="shared" si="9"/>
        <v>1</v>
      </c>
      <c r="AD35" s="59">
        <f t="shared" si="9"/>
        <v>1</v>
      </c>
      <c r="AE35" s="59">
        <f t="shared" si="9"/>
        <v>1</v>
      </c>
      <c r="AF35" s="59">
        <f t="shared" si="9"/>
        <v>1</v>
      </c>
      <c r="AG35" s="59">
        <f t="shared" si="9"/>
        <v>1</v>
      </c>
      <c r="AH35" s="59">
        <f t="shared" si="9"/>
        <v>1</v>
      </c>
      <c r="AI35" s="59">
        <f t="shared" si="9"/>
        <v>1</v>
      </c>
      <c r="AJ35" s="59">
        <f t="shared" si="9"/>
        <v>1</v>
      </c>
      <c r="AK35" s="59">
        <f t="shared" si="9"/>
        <v>1</v>
      </c>
      <c r="AL35" s="97" t="str">
        <f>IF(AM35=0,"100%",AVERAGE(J35:AK35))</f>
        <v>100%</v>
      </c>
      <c r="AM35" s="93">
        <f>SUM(AM24:AM34)</f>
        <v>0</v>
      </c>
    </row>
    <row r="36" spans="2:39" x14ac:dyDescent="0.2">
      <c r="B36" s="13">
        <v>29</v>
      </c>
      <c r="C36" s="345"/>
      <c r="D36" s="361" t="s">
        <v>81</v>
      </c>
      <c r="E36" s="344"/>
      <c r="F36" s="17" t="s">
        <v>82</v>
      </c>
      <c r="G36" s="18" t="s">
        <v>83</v>
      </c>
      <c r="H36" s="19" t="s">
        <v>61</v>
      </c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8">
        <f t="shared" si="1"/>
        <v>1</v>
      </c>
      <c r="AM36" s="85">
        <f>COUNTA(I36:AK36)</f>
        <v>0</v>
      </c>
    </row>
    <row r="37" spans="2:39" x14ac:dyDescent="0.2">
      <c r="B37" s="13">
        <v>30</v>
      </c>
      <c r="C37" s="345"/>
      <c r="D37" s="362"/>
      <c r="E37" s="345"/>
      <c r="F37" s="10" t="s">
        <v>85</v>
      </c>
      <c r="G37" s="11" t="s">
        <v>86</v>
      </c>
      <c r="H37" s="12" t="s">
        <v>61</v>
      </c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5"/>
      <c r="AG37" s="65"/>
      <c r="AH37" s="65"/>
      <c r="AI37" s="65"/>
      <c r="AJ37" s="65"/>
      <c r="AK37" s="65"/>
      <c r="AL37" s="68">
        <f t="shared" si="1"/>
        <v>1</v>
      </c>
      <c r="AM37" s="83">
        <f>COUNTA(I37:AK37)</f>
        <v>0</v>
      </c>
    </row>
    <row r="38" spans="2:39" x14ac:dyDescent="0.2">
      <c r="B38" s="13">
        <v>31</v>
      </c>
      <c r="C38" s="345"/>
      <c r="D38" s="362"/>
      <c r="E38" s="345"/>
      <c r="F38" s="10" t="s">
        <v>88</v>
      </c>
      <c r="G38" s="11" t="s">
        <v>89</v>
      </c>
      <c r="H38" s="12" t="s">
        <v>90</v>
      </c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8">
        <f t="shared" si="1"/>
        <v>1</v>
      </c>
      <c r="AM38" s="83">
        <f>COUNTA(I38:AK38)</f>
        <v>0</v>
      </c>
    </row>
    <row r="39" spans="2:39" ht="13.8" thickBot="1" x14ac:dyDescent="0.25">
      <c r="B39" s="13">
        <v>32</v>
      </c>
      <c r="C39" s="345"/>
      <c r="D39" s="362"/>
      <c r="E39" s="345"/>
      <c r="F39" s="14" t="s">
        <v>92</v>
      </c>
      <c r="G39" s="15" t="s">
        <v>93</v>
      </c>
      <c r="H39" s="16" t="s">
        <v>90</v>
      </c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5"/>
      <c r="X39" s="65"/>
      <c r="Y39" s="65"/>
      <c r="Z39" s="65"/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8">
        <f t="shared" si="1"/>
        <v>1</v>
      </c>
      <c r="AM39" s="94">
        <f>COUNTA(I39:AK39)</f>
        <v>0</v>
      </c>
    </row>
    <row r="40" spans="2:39" ht="13.8" thickBot="1" x14ac:dyDescent="0.25">
      <c r="B40" s="52"/>
      <c r="C40" s="345"/>
      <c r="D40" s="363"/>
      <c r="E40" s="346"/>
      <c r="F40" s="42" t="s">
        <v>337</v>
      </c>
      <c r="G40" s="43"/>
      <c r="H40" s="43"/>
      <c r="I40" s="56">
        <f>1-(COUNTIF(I36:I39,"☓"))/4</f>
        <v>1</v>
      </c>
      <c r="J40" s="59">
        <f t="shared" ref="J40:AK40" si="10">1-(COUNTIF(J36:J39,"☓"))/4</f>
        <v>1</v>
      </c>
      <c r="K40" s="59">
        <f t="shared" si="10"/>
        <v>1</v>
      </c>
      <c r="L40" s="59">
        <f t="shared" si="10"/>
        <v>1</v>
      </c>
      <c r="M40" s="59">
        <f t="shared" si="10"/>
        <v>1</v>
      </c>
      <c r="N40" s="59">
        <f t="shared" si="10"/>
        <v>1</v>
      </c>
      <c r="O40" s="59">
        <f t="shared" si="10"/>
        <v>1</v>
      </c>
      <c r="P40" s="59">
        <f t="shared" si="10"/>
        <v>1</v>
      </c>
      <c r="Q40" s="59">
        <f t="shared" si="10"/>
        <v>1</v>
      </c>
      <c r="R40" s="59">
        <f t="shared" si="10"/>
        <v>1</v>
      </c>
      <c r="S40" s="59">
        <f t="shared" si="10"/>
        <v>1</v>
      </c>
      <c r="T40" s="59">
        <f t="shared" si="10"/>
        <v>1</v>
      </c>
      <c r="U40" s="59">
        <f t="shared" si="10"/>
        <v>1</v>
      </c>
      <c r="V40" s="59">
        <f t="shared" si="10"/>
        <v>1</v>
      </c>
      <c r="W40" s="59">
        <f t="shared" si="10"/>
        <v>1</v>
      </c>
      <c r="X40" s="59">
        <f t="shared" si="10"/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97" t="str">
        <f>IF(AM40=0,"100%",AVERAGE(J40:AK40))</f>
        <v>100%</v>
      </c>
      <c r="AM40" s="93">
        <f>SUM(AM36:AM39)</f>
        <v>0</v>
      </c>
    </row>
    <row r="41" spans="2:39" x14ac:dyDescent="0.2">
      <c r="B41" s="13">
        <v>33</v>
      </c>
      <c r="C41" s="345"/>
      <c r="D41" s="361" t="s">
        <v>95</v>
      </c>
      <c r="E41" s="344"/>
      <c r="F41" s="7" t="s">
        <v>96</v>
      </c>
      <c r="G41" s="8" t="s">
        <v>97</v>
      </c>
      <c r="H41" s="9" t="s">
        <v>90</v>
      </c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5"/>
      <c r="X41" s="55"/>
      <c r="Y41" s="55"/>
      <c r="Z41" s="55"/>
      <c r="AA41" s="55"/>
      <c r="AB41" s="65"/>
      <c r="AC41" s="65"/>
      <c r="AD41" s="65"/>
      <c r="AE41" s="65"/>
      <c r="AF41" s="65"/>
      <c r="AG41" s="55"/>
      <c r="AH41" s="55"/>
      <c r="AI41" s="55"/>
      <c r="AJ41" s="55"/>
      <c r="AK41" s="55"/>
      <c r="AL41" s="68">
        <f t="shared" si="1"/>
        <v>1</v>
      </c>
      <c r="AM41" s="87">
        <f t="shared" ref="AM41:AM51" si="11">COUNTA(I41:AK41)</f>
        <v>0</v>
      </c>
    </row>
    <row r="42" spans="2:39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9" t="s">
        <v>61</v>
      </c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5"/>
      <c r="X42" s="65"/>
      <c r="Y42" s="65"/>
      <c r="Z42" s="65"/>
      <c r="AA42" s="65"/>
      <c r="AB42" s="65"/>
      <c r="AC42" s="65"/>
      <c r="AD42" s="65"/>
      <c r="AE42" s="65"/>
      <c r="AF42" s="65"/>
      <c r="AG42" s="65"/>
      <c r="AH42" s="65"/>
      <c r="AI42" s="65"/>
      <c r="AJ42" s="65"/>
      <c r="AK42" s="65"/>
      <c r="AL42" s="68">
        <f t="shared" si="1"/>
        <v>1</v>
      </c>
      <c r="AM42" s="89">
        <f t="shared" si="11"/>
        <v>0</v>
      </c>
    </row>
    <row r="43" spans="2:39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2" t="s">
        <v>61</v>
      </c>
      <c r="I43" s="65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  <c r="AB43" s="65"/>
      <c r="AC43" s="65"/>
      <c r="AD43" s="65"/>
      <c r="AE43" s="65"/>
      <c r="AF43" s="65"/>
      <c r="AG43" s="65"/>
      <c r="AH43" s="65"/>
      <c r="AI43" s="65"/>
      <c r="AJ43" s="65"/>
      <c r="AK43" s="65"/>
      <c r="AL43" s="68">
        <f t="shared" si="1"/>
        <v>1</v>
      </c>
      <c r="AM43" s="89">
        <f t="shared" si="11"/>
        <v>0</v>
      </c>
    </row>
    <row r="44" spans="2:39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9" t="s">
        <v>107</v>
      </c>
      <c r="I44" s="65"/>
      <c r="J44" s="65"/>
      <c r="K44" s="65"/>
      <c r="L44" s="65"/>
      <c r="M44" s="65"/>
      <c r="N44" s="65"/>
      <c r="O44" s="65"/>
      <c r="P44" s="65"/>
      <c r="Q44" s="65"/>
      <c r="R44" s="65"/>
      <c r="S44" s="65"/>
      <c r="T44" s="65"/>
      <c r="U44" s="65"/>
      <c r="V44" s="65"/>
      <c r="W44" s="65"/>
      <c r="X44" s="65"/>
      <c r="Y44" s="65"/>
      <c r="Z44" s="65"/>
      <c r="AA44" s="65"/>
      <c r="AB44" s="65"/>
      <c r="AC44" s="65"/>
      <c r="AD44" s="65"/>
      <c r="AE44" s="65"/>
      <c r="AF44" s="65"/>
      <c r="AG44" s="65"/>
      <c r="AH44" s="65"/>
      <c r="AI44" s="65"/>
      <c r="AJ44" s="65"/>
      <c r="AK44" s="65"/>
      <c r="AL44" s="68">
        <f t="shared" si="1"/>
        <v>1</v>
      </c>
      <c r="AM44" s="89">
        <f t="shared" si="11"/>
        <v>0</v>
      </c>
    </row>
    <row r="45" spans="2:39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2" t="s">
        <v>107</v>
      </c>
      <c r="I45" s="65"/>
      <c r="J45" s="65"/>
      <c r="K45" s="65"/>
      <c r="L45" s="65"/>
      <c r="M45" s="65"/>
      <c r="N45" s="65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8">
        <f t="shared" si="1"/>
        <v>1</v>
      </c>
      <c r="AM45" s="89">
        <f t="shared" si="11"/>
        <v>0</v>
      </c>
    </row>
    <row r="46" spans="2:39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9" t="s">
        <v>107</v>
      </c>
      <c r="I46" s="65"/>
      <c r="J46" s="65"/>
      <c r="K46" s="65"/>
      <c r="L46" s="65"/>
      <c r="M46" s="65"/>
      <c r="N46" s="65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8">
        <f t="shared" si="1"/>
        <v>1</v>
      </c>
      <c r="AM46" s="89">
        <f t="shared" si="11"/>
        <v>0</v>
      </c>
    </row>
    <row r="47" spans="2:39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2" t="s">
        <v>107</v>
      </c>
      <c r="I47" s="65"/>
      <c r="J47" s="65"/>
      <c r="K47" s="65"/>
      <c r="L47" s="65"/>
      <c r="M47" s="65"/>
      <c r="N47" s="65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8">
        <f t="shared" si="1"/>
        <v>1</v>
      </c>
      <c r="AM47" s="89">
        <f t="shared" si="11"/>
        <v>0</v>
      </c>
    </row>
    <row r="48" spans="2:39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9" t="s">
        <v>107</v>
      </c>
      <c r="I48" s="65"/>
      <c r="J48" s="65"/>
      <c r="K48" s="65"/>
      <c r="L48" s="65"/>
      <c r="M48" s="65"/>
      <c r="N48" s="65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8">
        <f t="shared" si="1"/>
        <v>1</v>
      </c>
      <c r="AM48" s="89">
        <f t="shared" si="11"/>
        <v>0</v>
      </c>
    </row>
    <row r="49" spans="2:39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2" t="s">
        <v>107</v>
      </c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65"/>
      <c r="X49" s="65"/>
      <c r="Y49" s="65"/>
      <c r="Z49" s="65"/>
      <c r="AA49" s="65"/>
      <c r="AB49" s="65"/>
      <c r="AC49" s="65"/>
      <c r="AD49" s="65"/>
      <c r="AE49" s="65"/>
      <c r="AF49" s="65"/>
      <c r="AG49" s="65"/>
      <c r="AH49" s="65"/>
      <c r="AI49" s="65"/>
      <c r="AJ49" s="65"/>
      <c r="AK49" s="65"/>
      <c r="AL49" s="68">
        <f t="shared" si="1"/>
        <v>1</v>
      </c>
      <c r="AM49" s="89">
        <f t="shared" si="11"/>
        <v>0</v>
      </c>
    </row>
    <row r="50" spans="2:39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2" t="s">
        <v>120</v>
      </c>
      <c r="I50" s="65"/>
      <c r="J50" s="65"/>
      <c r="K50" s="65"/>
      <c r="L50" s="65"/>
      <c r="M50" s="65"/>
      <c r="N50" s="6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  <c r="AB50" s="65"/>
      <c r="AC50" s="65"/>
      <c r="AD50" s="65"/>
      <c r="AE50" s="65"/>
      <c r="AF50" s="65"/>
      <c r="AG50" s="65"/>
      <c r="AH50" s="65"/>
      <c r="AI50" s="65"/>
      <c r="AJ50" s="65"/>
      <c r="AK50" s="65"/>
      <c r="AL50" s="68">
        <f t="shared" si="1"/>
        <v>1</v>
      </c>
      <c r="AM50" s="89">
        <f t="shared" si="11"/>
        <v>0</v>
      </c>
    </row>
    <row r="51" spans="2:39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6" t="s">
        <v>10</v>
      </c>
      <c r="I51" s="65"/>
      <c r="J51" s="65"/>
      <c r="K51" s="65"/>
      <c r="L51" s="65"/>
      <c r="M51" s="65"/>
      <c r="N51" s="65"/>
      <c r="O51" s="65"/>
      <c r="P51" s="65"/>
      <c r="Q51" s="65"/>
      <c r="R51" s="65"/>
      <c r="S51" s="65"/>
      <c r="T51" s="65"/>
      <c r="U51" s="65"/>
      <c r="V51" s="65"/>
      <c r="W51" s="65"/>
      <c r="X51" s="55"/>
      <c r="Y51" s="55"/>
      <c r="Z51" s="55"/>
      <c r="AA51" s="55"/>
      <c r="AB51" s="65"/>
      <c r="AC51" s="65"/>
      <c r="AD51" s="65"/>
      <c r="AE51" s="65"/>
      <c r="AF51" s="65"/>
      <c r="AG51" s="55"/>
      <c r="AH51" s="55"/>
      <c r="AI51" s="55"/>
      <c r="AJ51" s="55"/>
      <c r="AK51" s="55"/>
      <c r="AL51" s="68">
        <f t="shared" si="1"/>
        <v>1</v>
      </c>
      <c r="AM51" s="92">
        <f t="shared" si="11"/>
        <v>0</v>
      </c>
    </row>
    <row r="52" spans="2:39" ht="13.8" thickBot="1" x14ac:dyDescent="0.25">
      <c r="B52" s="52"/>
      <c r="C52" s="345"/>
      <c r="D52" s="363"/>
      <c r="E52" s="370"/>
      <c r="F52" s="42" t="s">
        <v>337</v>
      </c>
      <c r="G52" s="43"/>
      <c r="H52" s="43"/>
      <c r="I52" s="56">
        <f>1-(COUNTIF(I41:I51,"☓"))/11</f>
        <v>1</v>
      </c>
      <c r="J52" s="59">
        <f t="shared" ref="J52:AK52" si="12">1-(COUNTIF(J41:J51,"☓"))/11</f>
        <v>1</v>
      </c>
      <c r="K52" s="59">
        <f t="shared" si="12"/>
        <v>1</v>
      </c>
      <c r="L52" s="59">
        <f t="shared" si="12"/>
        <v>1</v>
      </c>
      <c r="M52" s="59">
        <f t="shared" si="12"/>
        <v>1</v>
      </c>
      <c r="N52" s="59">
        <f t="shared" si="12"/>
        <v>1</v>
      </c>
      <c r="O52" s="59">
        <f t="shared" si="12"/>
        <v>1</v>
      </c>
      <c r="P52" s="59">
        <f t="shared" si="12"/>
        <v>1</v>
      </c>
      <c r="Q52" s="59">
        <f t="shared" si="12"/>
        <v>1</v>
      </c>
      <c r="R52" s="59">
        <f t="shared" si="12"/>
        <v>1</v>
      </c>
      <c r="S52" s="59">
        <f t="shared" si="12"/>
        <v>1</v>
      </c>
      <c r="T52" s="59">
        <f t="shared" si="12"/>
        <v>1</v>
      </c>
      <c r="U52" s="59">
        <f t="shared" si="12"/>
        <v>1</v>
      </c>
      <c r="V52" s="59">
        <f t="shared" si="12"/>
        <v>1</v>
      </c>
      <c r="W52" s="59">
        <f t="shared" si="12"/>
        <v>1</v>
      </c>
      <c r="X52" s="59">
        <f t="shared" si="12"/>
        <v>1</v>
      </c>
      <c r="Y52" s="59">
        <f t="shared" si="12"/>
        <v>1</v>
      </c>
      <c r="Z52" s="59">
        <f t="shared" si="12"/>
        <v>1</v>
      </c>
      <c r="AA52" s="59">
        <f t="shared" si="12"/>
        <v>1</v>
      </c>
      <c r="AB52" s="59">
        <f t="shared" si="12"/>
        <v>1</v>
      </c>
      <c r="AC52" s="59">
        <f t="shared" si="12"/>
        <v>1</v>
      </c>
      <c r="AD52" s="59">
        <f t="shared" si="12"/>
        <v>1</v>
      </c>
      <c r="AE52" s="59">
        <f t="shared" si="12"/>
        <v>1</v>
      </c>
      <c r="AF52" s="59">
        <f t="shared" si="12"/>
        <v>1</v>
      </c>
      <c r="AG52" s="59">
        <f t="shared" si="12"/>
        <v>1</v>
      </c>
      <c r="AH52" s="59">
        <f t="shared" si="12"/>
        <v>1</v>
      </c>
      <c r="AI52" s="59">
        <f t="shared" si="12"/>
        <v>1</v>
      </c>
      <c r="AJ52" s="59">
        <f t="shared" si="12"/>
        <v>1</v>
      </c>
      <c r="AK52" s="59">
        <f t="shared" si="12"/>
        <v>1</v>
      </c>
      <c r="AL52" s="97" t="str">
        <f>IF(AM52=0,"100%",AVERAGE(I52:AK52))</f>
        <v>100%</v>
      </c>
      <c r="AM52" s="93">
        <f>SUM(AM41:AM51)</f>
        <v>0</v>
      </c>
    </row>
    <row r="53" spans="2:39" x14ac:dyDescent="0.2">
      <c r="B53" s="13">
        <v>44</v>
      </c>
      <c r="C53" s="345"/>
      <c r="D53" s="361" t="s">
        <v>124</v>
      </c>
      <c r="E53" s="344"/>
      <c r="F53" s="26" t="s">
        <v>125</v>
      </c>
      <c r="G53" s="8" t="s">
        <v>126</v>
      </c>
      <c r="H53" s="9" t="s">
        <v>10</v>
      </c>
      <c r="I53" s="65"/>
      <c r="J53" s="65"/>
      <c r="K53" s="65"/>
      <c r="L53" s="65"/>
      <c r="M53" s="65"/>
      <c r="N53" s="65"/>
      <c r="O53" s="65"/>
      <c r="P53" s="65"/>
      <c r="Q53" s="65"/>
      <c r="R53" s="65"/>
      <c r="S53" s="65"/>
      <c r="T53" s="65"/>
      <c r="U53" s="65"/>
      <c r="V53" s="65"/>
      <c r="W53" s="6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68">
        <f t="shared" si="1"/>
        <v>1</v>
      </c>
      <c r="AM53" s="89">
        <f t="shared" ref="AM53:AM58" si="13">COUNTA(I53:AK53)</f>
        <v>0</v>
      </c>
    </row>
    <row r="54" spans="2:39" x14ac:dyDescent="0.2">
      <c r="B54" s="13">
        <v>45</v>
      </c>
      <c r="C54" s="345"/>
      <c r="D54" s="362"/>
      <c r="E54" s="345"/>
      <c r="F54" s="27" t="s">
        <v>127</v>
      </c>
      <c r="G54" s="11" t="s">
        <v>128</v>
      </c>
      <c r="H54" s="12" t="s">
        <v>10</v>
      </c>
      <c r="I54" s="65"/>
      <c r="J54" s="65"/>
      <c r="K54" s="65"/>
      <c r="L54" s="65"/>
      <c r="M54" s="65"/>
      <c r="N54" s="6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  <c r="AB54" s="65"/>
      <c r="AC54" s="65"/>
      <c r="AD54" s="65"/>
      <c r="AE54" s="65"/>
      <c r="AF54" s="65"/>
      <c r="AG54" s="65"/>
      <c r="AH54" s="65"/>
      <c r="AI54" s="65"/>
      <c r="AJ54" s="65"/>
      <c r="AK54" s="65"/>
      <c r="AL54" s="68">
        <f t="shared" si="1"/>
        <v>1</v>
      </c>
      <c r="AM54" s="89">
        <f t="shared" si="13"/>
        <v>0</v>
      </c>
    </row>
    <row r="55" spans="2:39" x14ac:dyDescent="0.2">
      <c r="B55" s="13">
        <v>46</v>
      </c>
      <c r="C55" s="345"/>
      <c r="D55" s="362"/>
      <c r="E55" s="345"/>
      <c r="F55" s="27" t="s">
        <v>130</v>
      </c>
      <c r="G55" s="11" t="s">
        <v>131</v>
      </c>
      <c r="H55" s="12" t="s">
        <v>10</v>
      </c>
      <c r="I55" s="65"/>
      <c r="J55" s="65"/>
      <c r="K55" s="65"/>
      <c r="L55" s="65"/>
      <c r="M55" s="65"/>
      <c r="N55" s="65"/>
      <c r="O55" s="65"/>
      <c r="P55" s="65"/>
      <c r="Q55" s="65"/>
      <c r="R55" s="65"/>
      <c r="S55" s="65"/>
      <c r="T55" s="65"/>
      <c r="U55" s="65"/>
      <c r="V55" s="65"/>
      <c r="W55" s="65"/>
      <c r="X55" s="65"/>
      <c r="Y55" s="65"/>
      <c r="Z55" s="65"/>
      <c r="AA55" s="65"/>
      <c r="AB55" s="65"/>
      <c r="AC55" s="65"/>
      <c r="AD55" s="65"/>
      <c r="AE55" s="65"/>
      <c r="AF55" s="65"/>
      <c r="AG55" s="65"/>
      <c r="AH55" s="65"/>
      <c r="AI55" s="65"/>
      <c r="AJ55" s="65"/>
      <c r="AK55" s="65"/>
      <c r="AL55" s="68">
        <f t="shared" si="1"/>
        <v>1</v>
      </c>
      <c r="AM55" s="89">
        <f t="shared" si="13"/>
        <v>0</v>
      </c>
    </row>
    <row r="56" spans="2:39" x14ac:dyDescent="0.2">
      <c r="B56" s="13">
        <v>47</v>
      </c>
      <c r="C56" s="345"/>
      <c r="D56" s="362"/>
      <c r="E56" s="345"/>
      <c r="F56" s="27" t="s">
        <v>132</v>
      </c>
      <c r="G56" s="11" t="s">
        <v>133</v>
      </c>
      <c r="H56" s="12" t="s">
        <v>10</v>
      </c>
      <c r="I56" s="65"/>
      <c r="J56" s="65"/>
      <c r="K56" s="65"/>
      <c r="L56" s="65"/>
      <c r="M56" s="65"/>
      <c r="N56" s="65"/>
      <c r="O56" s="65"/>
      <c r="P56" s="65"/>
      <c r="Q56" s="65"/>
      <c r="R56" s="65"/>
      <c r="S56" s="65"/>
      <c r="T56" s="65"/>
      <c r="U56" s="65"/>
      <c r="V56" s="65"/>
      <c r="W56" s="65"/>
      <c r="X56" s="55"/>
      <c r="Y56" s="55"/>
      <c r="Z56" s="55"/>
      <c r="AA56" s="65"/>
      <c r="AB56" s="65"/>
      <c r="AC56" s="65"/>
      <c r="AD56" s="65"/>
      <c r="AE56" s="55"/>
      <c r="AF56" s="55"/>
      <c r="AG56" s="55"/>
      <c r="AH56" s="55"/>
      <c r="AI56" s="55"/>
      <c r="AJ56" s="55"/>
      <c r="AK56" s="55"/>
      <c r="AL56" s="68">
        <f t="shared" si="1"/>
        <v>1</v>
      </c>
      <c r="AM56" s="89">
        <f t="shared" si="13"/>
        <v>0</v>
      </c>
    </row>
    <row r="57" spans="2:39" x14ac:dyDescent="0.2">
      <c r="B57" s="13">
        <v>48</v>
      </c>
      <c r="C57" s="345"/>
      <c r="D57" s="362"/>
      <c r="E57" s="345"/>
      <c r="F57" s="27" t="s">
        <v>134</v>
      </c>
      <c r="G57" s="11" t="s">
        <v>135</v>
      </c>
      <c r="H57" s="12" t="s">
        <v>10</v>
      </c>
      <c r="I57" s="65"/>
      <c r="J57" s="65"/>
      <c r="K57" s="65"/>
      <c r="L57" s="65"/>
      <c r="M57" s="65"/>
      <c r="N57" s="65"/>
      <c r="O57" s="65"/>
      <c r="P57" s="65"/>
      <c r="Q57" s="65"/>
      <c r="R57" s="65"/>
      <c r="S57" s="65"/>
      <c r="T57" s="65"/>
      <c r="U57" s="65"/>
      <c r="V57" s="65"/>
      <c r="W57" s="65"/>
      <c r="X57" s="55"/>
      <c r="Y57" s="55"/>
      <c r="Z57" s="55"/>
      <c r="AA57" s="65"/>
      <c r="AB57" s="65"/>
      <c r="AC57" s="65"/>
      <c r="AD57" s="65"/>
      <c r="AE57" s="55"/>
      <c r="AF57" s="55"/>
      <c r="AG57" s="55"/>
      <c r="AH57" s="55"/>
      <c r="AI57" s="55"/>
      <c r="AJ57" s="55"/>
      <c r="AK57" s="55"/>
      <c r="AL57" s="68">
        <f t="shared" si="1"/>
        <v>1</v>
      </c>
      <c r="AM57" s="89">
        <f t="shared" si="13"/>
        <v>0</v>
      </c>
    </row>
    <row r="58" spans="2:39" ht="13.8" thickBot="1" x14ac:dyDescent="0.25">
      <c r="B58" s="13">
        <v>49</v>
      </c>
      <c r="C58" s="345"/>
      <c r="D58" s="362"/>
      <c r="E58" s="345"/>
      <c r="F58" s="28" t="s">
        <v>136</v>
      </c>
      <c r="G58" s="15" t="s">
        <v>137</v>
      </c>
      <c r="H58" s="16" t="s">
        <v>10</v>
      </c>
      <c r="I58" s="65"/>
      <c r="J58" s="65"/>
      <c r="K58" s="65"/>
      <c r="L58" s="65"/>
      <c r="M58" s="65"/>
      <c r="N58" s="65"/>
      <c r="O58" s="65"/>
      <c r="P58" s="65"/>
      <c r="Q58" s="65"/>
      <c r="R58" s="65"/>
      <c r="S58" s="65"/>
      <c r="T58" s="65"/>
      <c r="U58" s="65"/>
      <c r="V58" s="65"/>
      <c r="W58" s="6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68">
        <f t="shared" si="1"/>
        <v>1</v>
      </c>
      <c r="AM58" s="89">
        <f t="shared" si="13"/>
        <v>0</v>
      </c>
    </row>
    <row r="59" spans="2:39" ht="13.8" thickBot="1" x14ac:dyDescent="0.25">
      <c r="B59" s="52"/>
      <c r="C59" s="345"/>
      <c r="D59" s="363"/>
      <c r="E59" s="346"/>
      <c r="F59" s="42" t="s">
        <v>337</v>
      </c>
      <c r="G59" s="43"/>
      <c r="H59" s="43"/>
      <c r="I59" s="56">
        <f>1-(COUNTIF(I53:I58,"☓"))/6</f>
        <v>1</v>
      </c>
      <c r="J59" s="59">
        <f t="shared" ref="J59:AK59" si="14">1-(COUNTIF(J53:J58,"☓"))/6</f>
        <v>1</v>
      </c>
      <c r="K59" s="59">
        <f t="shared" si="14"/>
        <v>1</v>
      </c>
      <c r="L59" s="59">
        <f t="shared" si="14"/>
        <v>1</v>
      </c>
      <c r="M59" s="59">
        <f t="shared" si="14"/>
        <v>1</v>
      </c>
      <c r="N59" s="59">
        <f t="shared" si="14"/>
        <v>1</v>
      </c>
      <c r="O59" s="59">
        <f t="shared" si="14"/>
        <v>1</v>
      </c>
      <c r="P59" s="59">
        <f t="shared" si="14"/>
        <v>1</v>
      </c>
      <c r="Q59" s="59">
        <f t="shared" si="14"/>
        <v>1</v>
      </c>
      <c r="R59" s="59">
        <f t="shared" si="14"/>
        <v>1</v>
      </c>
      <c r="S59" s="59">
        <f t="shared" si="14"/>
        <v>1</v>
      </c>
      <c r="T59" s="59">
        <f t="shared" si="14"/>
        <v>1</v>
      </c>
      <c r="U59" s="59">
        <f t="shared" si="14"/>
        <v>1</v>
      </c>
      <c r="V59" s="59">
        <f t="shared" si="14"/>
        <v>1</v>
      </c>
      <c r="W59" s="59">
        <f t="shared" si="14"/>
        <v>1</v>
      </c>
      <c r="X59" s="59">
        <f t="shared" si="14"/>
        <v>1</v>
      </c>
      <c r="Y59" s="59">
        <f t="shared" si="14"/>
        <v>1</v>
      </c>
      <c r="Z59" s="59">
        <f t="shared" si="14"/>
        <v>1</v>
      </c>
      <c r="AA59" s="59">
        <f t="shared" si="14"/>
        <v>1</v>
      </c>
      <c r="AB59" s="59">
        <f t="shared" si="14"/>
        <v>1</v>
      </c>
      <c r="AC59" s="59">
        <f t="shared" si="14"/>
        <v>1</v>
      </c>
      <c r="AD59" s="59">
        <f t="shared" si="14"/>
        <v>1</v>
      </c>
      <c r="AE59" s="59">
        <f t="shared" si="14"/>
        <v>1</v>
      </c>
      <c r="AF59" s="59">
        <f t="shared" si="14"/>
        <v>1</v>
      </c>
      <c r="AG59" s="59">
        <f t="shared" si="14"/>
        <v>1</v>
      </c>
      <c r="AH59" s="59">
        <f t="shared" si="14"/>
        <v>1</v>
      </c>
      <c r="AI59" s="59">
        <f t="shared" si="14"/>
        <v>1</v>
      </c>
      <c r="AJ59" s="59">
        <f t="shared" si="14"/>
        <v>1</v>
      </c>
      <c r="AK59" s="59">
        <f t="shared" si="14"/>
        <v>1</v>
      </c>
      <c r="AL59" s="97" t="str">
        <f>IF(AM59=0,"100%",AVERAGE(I59:AK59))</f>
        <v>100%</v>
      </c>
      <c r="AM59" s="93">
        <f>SUM(AM53:AM58)</f>
        <v>0</v>
      </c>
    </row>
    <row r="60" spans="2:39" x14ac:dyDescent="0.2">
      <c r="B60" s="13">
        <v>50</v>
      </c>
      <c r="C60" s="345"/>
      <c r="D60" s="362" t="s">
        <v>139</v>
      </c>
      <c r="E60" s="345"/>
      <c r="F60" s="29" t="s">
        <v>140</v>
      </c>
      <c r="G60" s="18" t="s">
        <v>141</v>
      </c>
      <c r="H60" s="19" t="s">
        <v>90</v>
      </c>
      <c r="I60" s="65"/>
      <c r="J60" s="65"/>
      <c r="K60" s="65"/>
      <c r="L60" s="65"/>
      <c r="M60" s="65"/>
      <c r="N60" s="65"/>
      <c r="O60" s="65"/>
      <c r="P60" s="65"/>
      <c r="Q60" s="65"/>
      <c r="R60" s="65"/>
      <c r="S60" s="65"/>
      <c r="T60" s="65"/>
      <c r="U60" s="65"/>
      <c r="V60" s="65"/>
      <c r="W60" s="65"/>
      <c r="X60" s="65"/>
      <c r="Y60" s="65"/>
      <c r="Z60" s="65"/>
      <c r="AA60" s="65"/>
      <c r="AB60" s="65"/>
      <c r="AC60" s="65"/>
      <c r="AD60" s="65"/>
      <c r="AE60" s="65"/>
      <c r="AF60" s="65"/>
      <c r="AG60" s="65"/>
      <c r="AH60" s="65"/>
      <c r="AI60" s="65"/>
      <c r="AJ60" s="65"/>
      <c r="AK60" s="65"/>
      <c r="AL60" s="68">
        <f t="shared" si="1"/>
        <v>1</v>
      </c>
      <c r="AM60" s="89">
        <f>COUNTA(I60:AK60)</f>
        <v>0</v>
      </c>
    </row>
    <row r="61" spans="2:39" ht="13.8" thickBot="1" x14ac:dyDescent="0.25">
      <c r="B61" s="13">
        <v>51</v>
      </c>
      <c r="C61" s="345"/>
      <c r="D61" s="362"/>
      <c r="E61" s="345"/>
      <c r="F61" s="28" t="s">
        <v>142</v>
      </c>
      <c r="G61" s="15" t="s">
        <v>143</v>
      </c>
      <c r="H61" s="16" t="s">
        <v>90</v>
      </c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  <c r="X61" s="65"/>
      <c r="Y61" s="65"/>
      <c r="Z61" s="65"/>
      <c r="AA61" s="55"/>
      <c r="AB61" s="55"/>
      <c r="AC61" s="55"/>
      <c r="AD61" s="55"/>
      <c r="AE61" s="55"/>
      <c r="AF61" s="55"/>
      <c r="AG61" s="55"/>
      <c r="AH61" s="55"/>
      <c r="AI61" s="55"/>
      <c r="AJ61" s="55"/>
      <c r="AK61" s="55"/>
      <c r="AL61" s="68">
        <f t="shared" si="1"/>
        <v>1</v>
      </c>
      <c r="AM61" s="89">
        <f>COUNTA(I61:AK61)</f>
        <v>0</v>
      </c>
    </row>
    <row r="62" spans="2:39" ht="13.8" thickBot="1" x14ac:dyDescent="0.25">
      <c r="B62" s="52"/>
      <c r="C62" s="346"/>
      <c r="D62" s="363"/>
      <c r="E62" s="346"/>
      <c r="F62" s="42" t="s">
        <v>337</v>
      </c>
      <c r="G62" s="43"/>
      <c r="H62" s="43"/>
      <c r="I62" s="56">
        <f>1-(COUNTIF(I60:I61,"☓"))/2</f>
        <v>1</v>
      </c>
      <c r="J62" s="59">
        <f t="shared" ref="J62:AK62" si="15">1-(COUNTIF(J60:J61,"☓"))/2</f>
        <v>1</v>
      </c>
      <c r="K62" s="59">
        <f t="shared" si="15"/>
        <v>1</v>
      </c>
      <c r="L62" s="59">
        <f t="shared" si="15"/>
        <v>1</v>
      </c>
      <c r="M62" s="59">
        <f t="shared" si="15"/>
        <v>1</v>
      </c>
      <c r="N62" s="59">
        <f t="shared" si="15"/>
        <v>1</v>
      </c>
      <c r="O62" s="59">
        <f t="shared" si="15"/>
        <v>1</v>
      </c>
      <c r="P62" s="59">
        <f t="shared" si="15"/>
        <v>1</v>
      </c>
      <c r="Q62" s="59">
        <f t="shared" si="15"/>
        <v>1</v>
      </c>
      <c r="R62" s="59">
        <f t="shared" si="15"/>
        <v>1</v>
      </c>
      <c r="S62" s="59">
        <f t="shared" si="15"/>
        <v>1</v>
      </c>
      <c r="T62" s="59">
        <f t="shared" si="15"/>
        <v>1</v>
      </c>
      <c r="U62" s="59">
        <f t="shared" si="15"/>
        <v>1</v>
      </c>
      <c r="V62" s="59">
        <f t="shared" si="15"/>
        <v>1</v>
      </c>
      <c r="W62" s="59">
        <f t="shared" si="15"/>
        <v>1</v>
      </c>
      <c r="X62" s="59">
        <f t="shared" si="15"/>
        <v>1</v>
      </c>
      <c r="Y62" s="59">
        <f t="shared" si="15"/>
        <v>1</v>
      </c>
      <c r="Z62" s="59">
        <f t="shared" si="15"/>
        <v>1</v>
      </c>
      <c r="AA62" s="59">
        <f t="shared" si="15"/>
        <v>1</v>
      </c>
      <c r="AB62" s="59">
        <f t="shared" si="15"/>
        <v>1</v>
      </c>
      <c r="AC62" s="59">
        <f t="shared" si="15"/>
        <v>1</v>
      </c>
      <c r="AD62" s="59">
        <f t="shared" si="15"/>
        <v>1</v>
      </c>
      <c r="AE62" s="59">
        <f t="shared" si="15"/>
        <v>1</v>
      </c>
      <c r="AF62" s="59">
        <f t="shared" si="15"/>
        <v>1</v>
      </c>
      <c r="AG62" s="59">
        <f t="shared" si="15"/>
        <v>1</v>
      </c>
      <c r="AH62" s="59">
        <f t="shared" si="15"/>
        <v>1</v>
      </c>
      <c r="AI62" s="59">
        <f t="shared" si="15"/>
        <v>1</v>
      </c>
      <c r="AJ62" s="59">
        <f t="shared" si="15"/>
        <v>1</v>
      </c>
      <c r="AK62" s="59">
        <f t="shared" si="15"/>
        <v>1</v>
      </c>
      <c r="AL62" s="97" t="str">
        <f>IF(AM62=0,"100%",AVERAGE(I62:AK62))</f>
        <v>100%</v>
      </c>
      <c r="AM62" s="93">
        <f>SUM(AM60:AM61)</f>
        <v>0</v>
      </c>
    </row>
    <row r="63" spans="2:39" x14ac:dyDescent="0.2">
      <c r="B63" s="13">
        <v>52</v>
      </c>
      <c r="C63" s="344" t="s">
        <v>145</v>
      </c>
      <c r="D63" s="361" t="s">
        <v>146</v>
      </c>
      <c r="E63" s="344"/>
      <c r="F63" s="26" t="s">
        <v>147</v>
      </c>
      <c r="G63" s="8" t="s">
        <v>148</v>
      </c>
      <c r="H63" s="30" t="s">
        <v>61</v>
      </c>
      <c r="I63" s="65"/>
      <c r="J63" s="65"/>
      <c r="K63" s="65"/>
      <c r="L63" s="65"/>
      <c r="M63" s="65"/>
      <c r="N63" s="65"/>
      <c r="O63" s="65"/>
      <c r="P63" s="65"/>
      <c r="Q63" s="65"/>
      <c r="R63" s="65"/>
      <c r="S63" s="65"/>
      <c r="T63" s="65"/>
      <c r="U63" s="65"/>
      <c r="V63" s="65"/>
      <c r="W63" s="65"/>
      <c r="X63" s="65"/>
      <c r="Y63" s="65"/>
      <c r="Z63" s="55"/>
      <c r="AA63" s="55"/>
      <c r="AB63" s="55"/>
      <c r="AC63" s="55"/>
      <c r="AD63" s="55"/>
      <c r="AE63" s="55"/>
      <c r="AF63" s="55"/>
      <c r="AG63" s="55"/>
      <c r="AH63" s="55"/>
      <c r="AI63" s="55"/>
      <c r="AJ63" s="55"/>
      <c r="AK63" s="55"/>
      <c r="AL63" s="68">
        <f t="shared" si="1"/>
        <v>1</v>
      </c>
      <c r="AM63" s="89">
        <f t="shared" ref="AM63:AM69" si="16">COUNTA(I63:AK63)</f>
        <v>0</v>
      </c>
    </row>
    <row r="64" spans="2:39" x14ac:dyDescent="0.2">
      <c r="B64" s="13">
        <v>53</v>
      </c>
      <c r="C64" s="345"/>
      <c r="D64" s="362"/>
      <c r="E64" s="345"/>
      <c r="F64" s="27" t="s">
        <v>150</v>
      </c>
      <c r="G64" s="11" t="s">
        <v>151</v>
      </c>
      <c r="H64" s="22" t="s">
        <v>61</v>
      </c>
      <c r="I64" s="65"/>
      <c r="J64" s="65"/>
      <c r="K64" s="65"/>
      <c r="L64" s="65"/>
      <c r="M64" s="65"/>
      <c r="N64" s="6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55"/>
      <c r="AA64" s="55"/>
      <c r="AB64" s="55"/>
      <c r="AC64" s="55"/>
      <c r="AD64" s="55"/>
      <c r="AE64" s="55"/>
      <c r="AF64" s="55"/>
      <c r="AG64" s="55"/>
      <c r="AH64" s="55"/>
      <c r="AI64" s="55"/>
      <c r="AJ64" s="55"/>
      <c r="AK64" s="55"/>
      <c r="AL64" s="68">
        <f t="shared" si="1"/>
        <v>1</v>
      </c>
      <c r="AM64" s="89">
        <f t="shared" si="16"/>
        <v>0</v>
      </c>
    </row>
    <row r="65" spans="2:39" x14ac:dyDescent="0.2">
      <c r="B65" s="13">
        <v>54</v>
      </c>
      <c r="C65" s="345"/>
      <c r="D65" s="362"/>
      <c r="E65" s="345"/>
      <c r="F65" s="27" t="s">
        <v>153</v>
      </c>
      <c r="G65" s="11" t="s">
        <v>154</v>
      </c>
      <c r="H65" s="22" t="s">
        <v>61</v>
      </c>
      <c r="I65" s="65"/>
      <c r="J65" s="65"/>
      <c r="K65" s="65"/>
      <c r="L65" s="65"/>
      <c r="M65" s="65"/>
      <c r="N65" s="65"/>
      <c r="O65" s="65"/>
      <c r="P65" s="65"/>
      <c r="Q65" s="65"/>
      <c r="R65" s="65"/>
      <c r="S65" s="65"/>
      <c r="T65" s="65"/>
      <c r="U65" s="65"/>
      <c r="V65" s="65"/>
      <c r="W65" s="65"/>
      <c r="X65" s="65"/>
      <c r="Y65" s="65"/>
      <c r="Z65" s="55"/>
      <c r="AA65" s="55"/>
      <c r="AB65" s="55"/>
      <c r="AC65" s="55"/>
      <c r="AD65" s="55"/>
      <c r="AE65" s="55"/>
      <c r="AF65" s="55"/>
      <c r="AG65" s="55"/>
      <c r="AH65" s="55"/>
      <c r="AI65" s="55"/>
      <c r="AJ65" s="55"/>
      <c r="AK65" s="55"/>
      <c r="AL65" s="68">
        <f t="shared" si="1"/>
        <v>1</v>
      </c>
      <c r="AM65" s="89">
        <f t="shared" si="16"/>
        <v>0</v>
      </c>
    </row>
    <row r="66" spans="2:39" x14ac:dyDescent="0.2">
      <c r="B66" s="13">
        <v>55</v>
      </c>
      <c r="C66" s="345"/>
      <c r="D66" s="362"/>
      <c r="E66" s="345"/>
      <c r="F66" s="27" t="s">
        <v>155</v>
      </c>
      <c r="G66" s="11" t="s">
        <v>156</v>
      </c>
      <c r="H66" s="22" t="s">
        <v>61</v>
      </c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5"/>
      <c r="X66" s="65"/>
      <c r="Y66" s="65"/>
      <c r="Z66" s="55"/>
      <c r="AA66" s="55"/>
      <c r="AB66" s="55"/>
      <c r="AC66" s="55"/>
      <c r="AD66" s="55"/>
      <c r="AE66" s="55"/>
      <c r="AF66" s="55"/>
      <c r="AG66" s="55"/>
      <c r="AH66" s="55"/>
      <c r="AI66" s="55"/>
      <c r="AJ66" s="55"/>
      <c r="AK66" s="55"/>
      <c r="AL66" s="68">
        <f t="shared" si="1"/>
        <v>1</v>
      </c>
      <c r="AM66" s="89">
        <f t="shared" si="16"/>
        <v>0</v>
      </c>
    </row>
    <row r="67" spans="2:39" x14ac:dyDescent="0.2">
      <c r="B67" s="13">
        <v>56</v>
      </c>
      <c r="C67" s="345"/>
      <c r="D67" s="362"/>
      <c r="E67" s="345"/>
      <c r="F67" s="27" t="s">
        <v>158</v>
      </c>
      <c r="G67" s="11" t="s">
        <v>159</v>
      </c>
      <c r="H67" s="22" t="s">
        <v>61</v>
      </c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Y67" s="65"/>
      <c r="Z67" s="55"/>
      <c r="AA67" s="55"/>
      <c r="AB67" s="55"/>
      <c r="AC67" s="55"/>
      <c r="AD67" s="55"/>
      <c r="AE67" s="55"/>
      <c r="AF67" s="55"/>
      <c r="AG67" s="55"/>
      <c r="AH67" s="55"/>
      <c r="AI67" s="55"/>
      <c r="AJ67" s="55"/>
      <c r="AK67" s="55"/>
      <c r="AL67" s="68">
        <f t="shared" si="1"/>
        <v>1</v>
      </c>
      <c r="AM67" s="89">
        <f t="shared" si="16"/>
        <v>0</v>
      </c>
    </row>
    <row r="68" spans="2:39" x14ac:dyDescent="0.2">
      <c r="B68" s="13">
        <v>57</v>
      </c>
      <c r="C68" s="345"/>
      <c r="D68" s="362"/>
      <c r="E68" s="345"/>
      <c r="F68" s="27" t="s">
        <v>161</v>
      </c>
      <c r="G68" s="11" t="s">
        <v>162</v>
      </c>
      <c r="H68" s="22" t="s">
        <v>90</v>
      </c>
      <c r="I68" s="65"/>
      <c r="J68" s="65"/>
      <c r="K68" s="65"/>
      <c r="L68" s="65"/>
      <c r="M68" s="65"/>
      <c r="N68" s="65"/>
      <c r="O68" s="65"/>
      <c r="P68" s="65"/>
      <c r="Q68" s="65"/>
      <c r="R68" s="65"/>
      <c r="S68" s="65"/>
      <c r="T68" s="65"/>
      <c r="U68" s="65"/>
      <c r="V68" s="65"/>
      <c r="W68" s="65"/>
      <c r="X68" s="65"/>
      <c r="Y68" s="65"/>
      <c r="Z68" s="55"/>
      <c r="AA68" s="55"/>
      <c r="AB68" s="55"/>
      <c r="AC68" s="55"/>
      <c r="AD68" s="55"/>
      <c r="AE68" s="55"/>
      <c r="AF68" s="55"/>
      <c r="AG68" s="55"/>
      <c r="AH68" s="55"/>
      <c r="AI68" s="55"/>
      <c r="AJ68" s="55"/>
      <c r="AK68" s="55"/>
      <c r="AL68" s="68">
        <f t="shared" si="1"/>
        <v>1</v>
      </c>
      <c r="AM68" s="89">
        <f t="shared" si="16"/>
        <v>0</v>
      </c>
    </row>
    <row r="69" spans="2:39" ht="13.8" thickBot="1" x14ac:dyDescent="0.25">
      <c r="B69" s="13">
        <v>58</v>
      </c>
      <c r="C69" s="345"/>
      <c r="D69" s="362"/>
      <c r="E69" s="345"/>
      <c r="F69" s="28" t="s">
        <v>164</v>
      </c>
      <c r="G69" s="15" t="s">
        <v>165</v>
      </c>
      <c r="H69" s="16" t="s">
        <v>90</v>
      </c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Z69" s="55"/>
      <c r="AA69" s="55"/>
      <c r="AB69" s="55"/>
      <c r="AC69" s="55"/>
      <c r="AD69" s="55"/>
      <c r="AE69" s="55"/>
      <c r="AF69" s="55"/>
      <c r="AG69" s="55"/>
      <c r="AH69" s="55"/>
      <c r="AI69" s="55"/>
      <c r="AJ69" s="55"/>
      <c r="AK69" s="55"/>
      <c r="AL69" s="68">
        <f t="shared" si="1"/>
        <v>1</v>
      </c>
      <c r="AM69" s="89">
        <f t="shared" si="16"/>
        <v>0</v>
      </c>
    </row>
    <row r="70" spans="2:39" ht="13.8" thickBot="1" x14ac:dyDescent="0.25">
      <c r="B70" s="52"/>
      <c r="C70" s="345"/>
      <c r="D70" s="363"/>
      <c r="E70" s="346"/>
      <c r="F70" s="42" t="s">
        <v>337</v>
      </c>
      <c r="G70" s="43"/>
      <c r="H70" s="43"/>
      <c r="I70" s="56">
        <f>1-(COUNTIF(I63:I69,"☓"))/7</f>
        <v>1</v>
      </c>
      <c r="J70" s="59">
        <f t="shared" ref="J70:AK70" si="17">1-(COUNTIF(J63:J69,"☓"))/7</f>
        <v>1</v>
      </c>
      <c r="K70" s="59">
        <f t="shared" si="17"/>
        <v>1</v>
      </c>
      <c r="L70" s="59">
        <f t="shared" si="17"/>
        <v>1</v>
      </c>
      <c r="M70" s="59">
        <f t="shared" si="17"/>
        <v>1</v>
      </c>
      <c r="N70" s="59">
        <f t="shared" si="17"/>
        <v>1</v>
      </c>
      <c r="O70" s="59">
        <f t="shared" si="17"/>
        <v>1</v>
      </c>
      <c r="P70" s="59">
        <f t="shared" si="17"/>
        <v>1</v>
      </c>
      <c r="Q70" s="59">
        <f t="shared" si="17"/>
        <v>1</v>
      </c>
      <c r="R70" s="59">
        <f t="shared" si="17"/>
        <v>1</v>
      </c>
      <c r="S70" s="59">
        <f t="shared" si="17"/>
        <v>1</v>
      </c>
      <c r="T70" s="59">
        <f t="shared" si="17"/>
        <v>1</v>
      </c>
      <c r="U70" s="59">
        <f t="shared" si="17"/>
        <v>1</v>
      </c>
      <c r="V70" s="59">
        <f t="shared" si="17"/>
        <v>1</v>
      </c>
      <c r="W70" s="59">
        <f t="shared" si="17"/>
        <v>1</v>
      </c>
      <c r="X70" s="59">
        <f t="shared" si="17"/>
        <v>1</v>
      </c>
      <c r="Y70" s="59">
        <f t="shared" si="17"/>
        <v>1</v>
      </c>
      <c r="Z70" s="59">
        <f t="shared" si="17"/>
        <v>1</v>
      </c>
      <c r="AA70" s="59">
        <f t="shared" si="17"/>
        <v>1</v>
      </c>
      <c r="AB70" s="59">
        <f t="shared" si="17"/>
        <v>1</v>
      </c>
      <c r="AC70" s="59">
        <f t="shared" si="17"/>
        <v>1</v>
      </c>
      <c r="AD70" s="59">
        <f t="shared" si="17"/>
        <v>1</v>
      </c>
      <c r="AE70" s="59">
        <f t="shared" si="17"/>
        <v>1</v>
      </c>
      <c r="AF70" s="59">
        <f t="shared" si="17"/>
        <v>1</v>
      </c>
      <c r="AG70" s="59">
        <f t="shared" si="17"/>
        <v>1</v>
      </c>
      <c r="AH70" s="59">
        <f t="shared" si="17"/>
        <v>1</v>
      </c>
      <c r="AI70" s="59">
        <f t="shared" si="17"/>
        <v>1</v>
      </c>
      <c r="AJ70" s="59">
        <f t="shared" si="17"/>
        <v>1</v>
      </c>
      <c r="AK70" s="59">
        <f t="shared" si="17"/>
        <v>1</v>
      </c>
      <c r="AL70" s="97" t="str">
        <f>IF(AM70=0,"100%",AVERAGE(I70:AK70))</f>
        <v>100%</v>
      </c>
      <c r="AM70" s="93">
        <f>SUM(AM63:AM69)</f>
        <v>0</v>
      </c>
    </row>
    <row r="71" spans="2:39" x14ac:dyDescent="0.2">
      <c r="B71" s="13">
        <v>59</v>
      </c>
      <c r="C71" s="345"/>
      <c r="D71" s="361" t="s">
        <v>167</v>
      </c>
      <c r="E71" s="344"/>
      <c r="F71" s="26" t="s">
        <v>168</v>
      </c>
      <c r="G71" s="31" t="s">
        <v>169</v>
      </c>
      <c r="H71" s="30" t="s">
        <v>61</v>
      </c>
      <c r="I71" s="65"/>
      <c r="J71" s="65"/>
      <c r="K71" s="65"/>
      <c r="L71" s="65"/>
      <c r="M71" s="65"/>
      <c r="N71" s="65"/>
      <c r="O71" s="65"/>
      <c r="P71" s="65"/>
      <c r="Q71" s="65"/>
      <c r="R71" s="65"/>
      <c r="S71" s="65"/>
      <c r="T71" s="65"/>
      <c r="U71" s="65"/>
      <c r="V71" s="65"/>
      <c r="W71" s="65"/>
      <c r="X71" s="55"/>
      <c r="Y71" s="55"/>
      <c r="Z71" s="55"/>
      <c r="AA71" s="65"/>
      <c r="AB71" s="55"/>
      <c r="AC71" s="55"/>
      <c r="AD71" s="55"/>
      <c r="AE71" s="55"/>
      <c r="AF71" s="55"/>
      <c r="AG71" s="55"/>
      <c r="AH71" s="55"/>
      <c r="AI71" s="55"/>
      <c r="AJ71" s="55"/>
      <c r="AK71" s="55"/>
      <c r="AL71" s="68">
        <f t="shared" si="1"/>
        <v>1</v>
      </c>
      <c r="AM71" s="89">
        <f>COUNTA(I71:AK71)</f>
        <v>0</v>
      </c>
    </row>
    <row r="72" spans="2:39" ht="13.8" thickBot="1" x14ac:dyDescent="0.25">
      <c r="B72" s="13">
        <v>60</v>
      </c>
      <c r="C72" s="345"/>
      <c r="D72" s="362"/>
      <c r="E72" s="345"/>
      <c r="F72" s="28" t="s">
        <v>171</v>
      </c>
      <c r="G72" s="25" t="s">
        <v>172</v>
      </c>
      <c r="H72" s="16" t="s">
        <v>61</v>
      </c>
      <c r="I72" s="65"/>
      <c r="J72" s="65"/>
      <c r="K72" s="65"/>
      <c r="L72" s="65"/>
      <c r="M72" s="65"/>
      <c r="N72" s="65"/>
      <c r="O72" s="65"/>
      <c r="P72" s="65"/>
      <c r="Q72" s="65"/>
      <c r="R72" s="65"/>
      <c r="S72" s="65"/>
      <c r="T72" s="65"/>
      <c r="U72" s="65"/>
      <c r="V72" s="65"/>
      <c r="W72" s="65"/>
      <c r="X72" s="55"/>
      <c r="Y72" s="55"/>
      <c r="Z72" s="55"/>
      <c r="AA72" s="65"/>
      <c r="AB72" s="55"/>
      <c r="AC72" s="55"/>
      <c r="AD72" s="55"/>
      <c r="AE72" s="55"/>
      <c r="AF72" s="55"/>
      <c r="AG72" s="55"/>
      <c r="AH72" s="55"/>
      <c r="AI72" s="55"/>
      <c r="AJ72" s="55"/>
      <c r="AK72" s="55"/>
      <c r="AL72" s="68">
        <f t="shared" ref="AL72" si="18">IF(COUNTA(I72:AK72)=0,1,1-COUNTIF(I72:AK72,"☓")/28)</f>
        <v>1</v>
      </c>
      <c r="AM72" s="89">
        <f>COUNTA(I72:AK72)</f>
        <v>0</v>
      </c>
    </row>
    <row r="73" spans="2:39" ht="13.8" thickBot="1" x14ac:dyDescent="0.25">
      <c r="B73" s="52"/>
      <c r="C73" s="345"/>
      <c r="D73" s="363"/>
      <c r="E73" s="346"/>
      <c r="F73" s="42" t="s">
        <v>337</v>
      </c>
      <c r="G73" s="43"/>
      <c r="H73" s="43"/>
      <c r="I73" s="56">
        <f>1-(COUNTIF(I71:I72,"☓"))/2</f>
        <v>1</v>
      </c>
      <c r="J73" s="59">
        <f t="shared" ref="J73:AK73" si="19">1-(COUNTIF(J71:J72,"☓"))/2</f>
        <v>1</v>
      </c>
      <c r="K73" s="59">
        <f t="shared" si="19"/>
        <v>1</v>
      </c>
      <c r="L73" s="59">
        <f t="shared" si="19"/>
        <v>1</v>
      </c>
      <c r="M73" s="59">
        <f t="shared" si="19"/>
        <v>1</v>
      </c>
      <c r="N73" s="59">
        <f t="shared" si="19"/>
        <v>1</v>
      </c>
      <c r="O73" s="59">
        <f t="shared" si="19"/>
        <v>1</v>
      </c>
      <c r="P73" s="59">
        <f t="shared" si="19"/>
        <v>1</v>
      </c>
      <c r="Q73" s="59">
        <f t="shared" si="19"/>
        <v>1</v>
      </c>
      <c r="R73" s="59">
        <f t="shared" si="19"/>
        <v>1</v>
      </c>
      <c r="S73" s="59">
        <f t="shared" si="19"/>
        <v>1</v>
      </c>
      <c r="T73" s="59">
        <f t="shared" si="19"/>
        <v>1</v>
      </c>
      <c r="U73" s="59">
        <f t="shared" si="19"/>
        <v>1</v>
      </c>
      <c r="V73" s="59">
        <f t="shared" si="19"/>
        <v>1</v>
      </c>
      <c r="W73" s="59">
        <f t="shared" si="19"/>
        <v>1</v>
      </c>
      <c r="X73" s="59">
        <f t="shared" si="19"/>
        <v>1</v>
      </c>
      <c r="Y73" s="59">
        <f t="shared" si="19"/>
        <v>1</v>
      </c>
      <c r="Z73" s="59">
        <f t="shared" si="19"/>
        <v>1</v>
      </c>
      <c r="AA73" s="59">
        <f t="shared" si="19"/>
        <v>1</v>
      </c>
      <c r="AB73" s="59">
        <f t="shared" si="19"/>
        <v>1</v>
      </c>
      <c r="AC73" s="59">
        <f t="shared" si="19"/>
        <v>1</v>
      </c>
      <c r="AD73" s="59">
        <f t="shared" si="19"/>
        <v>1</v>
      </c>
      <c r="AE73" s="59">
        <f t="shared" si="19"/>
        <v>1</v>
      </c>
      <c r="AF73" s="59">
        <f t="shared" si="19"/>
        <v>1</v>
      </c>
      <c r="AG73" s="59">
        <f t="shared" si="19"/>
        <v>1</v>
      </c>
      <c r="AH73" s="59">
        <f t="shared" si="19"/>
        <v>1</v>
      </c>
      <c r="AI73" s="59">
        <f t="shared" si="19"/>
        <v>1</v>
      </c>
      <c r="AJ73" s="59">
        <f t="shared" si="19"/>
        <v>1</v>
      </c>
      <c r="AK73" s="59">
        <f t="shared" si="19"/>
        <v>1</v>
      </c>
      <c r="AL73" s="97" t="str">
        <f>IF(AM73=0,"100%",AVERAGE(I73:AK73))</f>
        <v>100%</v>
      </c>
      <c r="AM73" s="93">
        <f>SUM(AM71:AM72)</f>
        <v>0</v>
      </c>
    </row>
    <row r="74" spans="2:39" x14ac:dyDescent="0.2">
      <c r="B74" s="13">
        <v>61</v>
      </c>
      <c r="C74" s="345"/>
      <c r="D74" s="361" t="s">
        <v>174</v>
      </c>
      <c r="E74" s="344"/>
      <c r="F74" s="26" t="s">
        <v>175</v>
      </c>
      <c r="G74" s="31" t="s">
        <v>176</v>
      </c>
      <c r="H74" s="30" t="s">
        <v>61</v>
      </c>
      <c r="I74" s="65"/>
      <c r="J74" s="65"/>
      <c r="K74" s="65"/>
      <c r="L74" s="65"/>
      <c r="M74" s="65"/>
      <c r="N74" s="65"/>
      <c r="O74" s="65"/>
      <c r="P74" s="65"/>
      <c r="Q74" s="65"/>
      <c r="R74" s="65"/>
      <c r="S74" s="65"/>
      <c r="T74" s="65"/>
      <c r="U74" s="65"/>
      <c r="V74" s="65"/>
      <c r="W74" s="65"/>
      <c r="X74" s="65"/>
      <c r="Y74" s="65"/>
      <c r="Z74" s="65"/>
      <c r="AA74" s="65"/>
      <c r="AB74" s="65"/>
      <c r="AC74" s="65"/>
      <c r="AD74" s="65"/>
      <c r="AE74" s="65"/>
      <c r="AF74" s="65"/>
      <c r="AG74" s="65"/>
      <c r="AH74" s="65"/>
      <c r="AI74" s="65"/>
      <c r="AJ74" s="65"/>
      <c r="AK74" s="65"/>
      <c r="AL74" s="68">
        <f t="shared" ref="AL74:AL75" si="20">IF(COUNTA(I74:AK74)=0,1,1-COUNTIF(I74:AK74,"☓")/28)</f>
        <v>1</v>
      </c>
      <c r="AM74" s="89">
        <f>COUNTA(I74:AK74)</f>
        <v>0</v>
      </c>
    </row>
    <row r="75" spans="2:39" ht="13.8" thickBot="1" x14ac:dyDescent="0.25">
      <c r="B75" s="13">
        <v>62</v>
      </c>
      <c r="C75" s="345"/>
      <c r="D75" s="362"/>
      <c r="E75" s="345"/>
      <c r="F75" s="28" t="s">
        <v>178</v>
      </c>
      <c r="G75" s="25" t="s">
        <v>179</v>
      </c>
      <c r="H75" s="16" t="s">
        <v>90</v>
      </c>
      <c r="I75" s="65"/>
      <c r="J75" s="65"/>
      <c r="K75" s="65"/>
      <c r="L75" s="65"/>
      <c r="M75" s="65"/>
      <c r="N75" s="65"/>
      <c r="O75" s="65"/>
      <c r="P75" s="65"/>
      <c r="Q75" s="65"/>
      <c r="R75" s="65"/>
      <c r="S75" s="65"/>
      <c r="T75" s="65"/>
      <c r="U75" s="65"/>
      <c r="V75" s="65"/>
      <c r="W75" s="65"/>
      <c r="X75" s="65"/>
      <c r="Y75" s="55"/>
      <c r="Z75" s="55"/>
      <c r="AA75" s="55"/>
      <c r="AB75" s="55"/>
      <c r="AC75" s="55"/>
      <c r="AD75" s="55"/>
      <c r="AE75" s="55"/>
      <c r="AF75" s="55"/>
      <c r="AG75" s="55"/>
      <c r="AH75" s="55"/>
      <c r="AI75" s="55"/>
      <c r="AJ75" s="55"/>
      <c r="AK75" s="55"/>
      <c r="AL75" s="68">
        <f t="shared" si="20"/>
        <v>1</v>
      </c>
      <c r="AM75" s="89">
        <f>COUNTA(I75:AK75)</f>
        <v>0</v>
      </c>
    </row>
    <row r="76" spans="2:39" ht="13.8" thickBot="1" x14ac:dyDescent="0.25">
      <c r="B76" s="52"/>
      <c r="C76" s="345"/>
      <c r="D76" s="363"/>
      <c r="E76" s="346"/>
      <c r="F76" s="42" t="s">
        <v>337</v>
      </c>
      <c r="G76" s="43"/>
      <c r="H76" s="43"/>
      <c r="I76" s="56">
        <f>1-(COUNTIF(I74:I75,"☓"))/2</f>
        <v>1</v>
      </c>
      <c r="J76" s="59">
        <f t="shared" ref="J76:AK76" si="21">1-(COUNTIF(J74:J75,"☓"))/2</f>
        <v>1</v>
      </c>
      <c r="K76" s="59">
        <f t="shared" si="21"/>
        <v>1</v>
      </c>
      <c r="L76" s="59">
        <f t="shared" si="21"/>
        <v>1</v>
      </c>
      <c r="M76" s="59">
        <f t="shared" si="21"/>
        <v>1</v>
      </c>
      <c r="N76" s="59">
        <f t="shared" si="21"/>
        <v>1</v>
      </c>
      <c r="O76" s="59">
        <f t="shared" si="21"/>
        <v>1</v>
      </c>
      <c r="P76" s="59">
        <f t="shared" si="21"/>
        <v>1</v>
      </c>
      <c r="Q76" s="59">
        <f t="shared" si="21"/>
        <v>1</v>
      </c>
      <c r="R76" s="59">
        <f t="shared" si="21"/>
        <v>1</v>
      </c>
      <c r="S76" s="59">
        <f t="shared" si="21"/>
        <v>1</v>
      </c>
      <c r="T76" s="59">
        <f t="shared" si="21"/>
        <v>1</v>
      </c>
      <c r="U76" s="59">
        <f t="shared" si="21"/>
        <v>1</v>
      </c>
      <c r="V76" s="59">
        <f t="shared" si="21"/>
        <v>1</v>
      </c>
      <c r="W76" s="59">
        <f t="shared" si="21"/>
        <v>1</v>
      </c>
      <c r="X76" s="59">
        <f t="shared" si="21"/>
        <v>1</v>
      </c>
      <c r="Y76" s="59">
        <f t="shared" si="21"/>
        <v>1</v>
      </c>
      <c r="Z76" s="59">
        <f t="shared" si="21"/>
        <v>1</v>
      </c>
      <c r="AA76" s="59">
        <f t="shared" si="21"/>
        <v>1</v>
      </c>
      <c r="AB76" s="59">
        <f t="shared" si="21"/>
        <v>1</v>
      </c>
      <c r="AC76" s="59">
        <f t="shared" si="21"/>
        <v>1</v>
      </c>
      <c r="AD76" s="59">
        <f t="shared" si="21"/>
        <v>1</v>
      </c>
      <c r="AE76" s="59">
        <f t="shared" si="21"/>
        <v>1</v>
      </c>
      <c r="AF76" s="59">
        <f t="shared" si="21"/>
        <v>1</v>
      </c>
      <c r="AG76" s="59">
        <f t="shared" si="21"/>
        <v>1</v>
      </c>
      <c r="AH76" s="59">
        <f t="shared" si="21"/>
        <v>1</v>
      </c>
      <c r="AI76" s="59">
        <f t="shared" si="21"/>
        <v>1</v>
      </c>
      <c r="AJ76" s="59">
        <f t="shared" si="21"/>
        <v>1</v>
      </c>
      <c r="AK76" s="59">
        <f t="shared" si="21"/>
        <v>1</v>
      </c>
      <c r="AL76" s="97" t="str">
        <f>IF(AM76=0,"100%",AVERAGE(I76:AK76))</f>
        <v>100%</v>
      </c>
      <c r="AM76" s="93">
        <f>SUM(AM74:AM75)</f>
        <v>0</v>
      </c>
    </row>
    <row r="77" spans="2:39" x14ac:dyDescent="0.2">
      <c r="B77" s="13">
        <v>63</v>
      </c>
      <c r="C77" s="345"/>
      <c r="D77" s="361" t="s">
        <v>181</v>
      </c>
      <c r="E77" s="344"/>
      <c r="F77" s="26" t="s">
        <v>182</v>
      </c>
      <c r="G77" s="8" t="s">
        <v>183</v>
      </c>
      <c r="H77" s="22" t="s">
        <v>10</v>
      </c>
      <c r="I77" s="65"/>
      <c r="J77" s="65"/>
      <c r="K77" s="65"/>
      <c r="L77" s="65"/>
      <c r="M77" s="65"/>
      <c r="N77" s="65"/>
      <c r="O77" s="65"/>
      <c r="P77" s="65"/>
      <c r="Q77" s="65"/>
      <c r="R77" s="65"/>
      <c r="S77" s="65"/>
      <c r="T77" s="65"/>
      <c r="U77" s="65"/>
      <c r="V77" s="65"/>
      <c r="W77" s="65"/>
      <c r="X77" s="65"/>
      <c r="Y77" s="65"/>
      <c r="Z77" s="65"/>
      <c r="AA77" s="65"/>
      <c r="AB77" s="65"/>
      <c r="AC77" s="65"/>
      <c r="AD77" s="55"/>
      <c r="AE77" s="55"/>
      <c r="AF77" s="55"/>
      <c r="AG77" s="55"/>
      <c r="AH77" s="55"/>
      <c r="AI77" s="55"/>
      <c r="AJ77" s="55"/>
      <c r="AK77" s="55"/>
      <c r="AL77" s="68">
        <f t="shared" ref="AL77:AL92" si="22">IF(COUNTA(I77:AK77)=0,1,1-COUNTIF(I77:AK77,"☓")/28)</f>
        <v>1</v>
      </c>
      <c r="AM77" s="89">
        <f t="shared" ref="AM77:AM92" si="23">COUNTA(I77:AK77)</f>
        <v>0</v>
      </c>
    </row>
    <row r="78" spans="2:39" x14ac:dyDescent="0.2">
      <c r="B78" s="13">
        <v>64</v>
      </c>
      <c r="C78" s="345"/>
      <c r="D78" s="362"/>
      <c r="E78" s="345"/>
      <c r="F78" s="27" t="s">
        <v>185</v>
      </c>
      <c r="G78" s="11" t="s">
        <v>186</v>
      </c>
      <c r="H78" s="22" t="s">
        <v>10</v>
      </c>
      <c r="I78" s="65"/>
      <c r="J78" s="65"/>
      <c r="K78" s="65"/>
      <c r="L78" s="65"/>
      <c r="M78" s="65"/>
      <c r="N78" s="65"/>
      <c r="O78" s="65"/>
      <c r="P78" s="65"/>
      <c r="Q78" s="65"/>
      <c r="R78" s="65"/>
      <c r="S78" s="65"/>
      <c r="T78" s="65"/>
      <c r="U78" s="65"/>
      <c r="V78" s="65"/>
      <c r="W78" s="65"/>
      <c r="X78" s="65"/>
      <c r="Y78" s="65"/>
      <c r="Z78" s="65"/>
      <c r="AA78" s="65"/>
      <c r="AB78" s="65"/>
      <c r="AC78" s="65"/>
      <c r="AD78" s="55"/>
      <c r="AE78" s="55"/>
      <c r="AF78" s="55"/>
      <c r="AG78" s="55"/>
      <c r="AH78" s="55"/>
      <c r="AI78" s="55"/>
      <c r="AJ78" s="55"/>
      <c r="AK78" s="55"/>
      <c r="AL78" s="68">
        <f t="shared" si="22"/>
        <v>1</v>
      </c>
      <c r="AM78" s="89">
        <f t="shared" si="23"/>
        <v>0</v>
      </c>
    </row>
    <row r="79" spans="2:39" x14ac:dyDescent="0.2">
      <c r="B79" s="13">
        <v>65</v>
      </c>
      <c r="C79" s="345"/>
      <c r="D79" s="362"/>
      <c r="E79" s="345"/>
      <c r="F79" s="27" t="s">
        <v>189</v>
      </c>
      <c r="G79" s="11" t="s">
        <v>190</v>
      </c>
      <c r="H79" s="22" t="s">
        <v>10</v>
      </c>
      <c r="I79" s="65"/>
      <c r="J79" s="65"/>
      <c r="K79" s="65"/>
      <c r="L79" s="65"/>
      <c r="M79" s="65"/>
      <c r="N79" s="65"/>
      <c r="O79" s="65"/>
      <c r="P79" s="65"/>
      <c r="Q79" s="65"/>
      <c r="R79" s="65"/>
      <c r="S79" s="65"/>
      <c r="T79" s="65"/>
      <c r="U79" s="65"/>
      <c r="V79" s="65"/>
      <c r="W79" s="65"/>
      <c r="X79" s="65"/>
      <c r="Y79" s="65"/>
      <c r="Z79" s="65"/>
      <c r="AA79" s="65"/>
      <c r="AB79" s="65"/>
      <c r="AC79" s="65"/>
      <c r="AD79" s="55"/>
      <c r="AE79" s="55"/>
      <c r="AF79" s="55"/>
      <c r="AG79" s="55"/>
      <c r="AH79" s="55"/>
      <c r="AI79" s="55"/>
      <c r="AJ79" s="55"/>
      <c r="AK79" s="55"/>
      <c r="AL79" s="68">
        <f t="shared" si="22"/>
        <v>1</v>
      </c>
      <c r="AM79" s="89">
        <f t="shared" si="23"/>
        <v>0</v>
      </c>
    </row>
    <row r="80" spans="2:39" x14ac:dyDescent="0.2">
      <c r="B80" s="13">
        <v>66</v>
      </c>
      <c r="C80" s="345"/>
      <c r="D80" s="362"/>
      <c r="E80" s="345"/>
      <c r="F80" s="27" t="s">
        <v>192</v>
      </c>
      <c r="G80" s="11" t="s">
        <v>193</v>
      </c>
      <c r="H80" s="22" t="s">
        <v>10</v>
      </c>
      <c r="I80" s="65"/>
      <c r="J80" s="65"/>
      <c r="K80" s="65"/>
      <c r="L80" s="65"/>
      <c r="M80" s="65"/>
      <c r="N80" s="65"/>
      <c r="O80" s="65"/>
      <c r="P80" s="65"/>
      <c r="Q80" s="65"/>
      <c r="R80" s="65"/>
      <c r="S80" s="65"/>
      <c r="T80" s="65"/>
      <c r="U80" s="65"/>
      <c r="V80" s="65"/>
      <c r="W80" s="65"/>
      <c r="X80" s="65"/>
      <c r="Y80" s="65"/>
      <c r="Z80" s="65"/>
      <c r="AA80" s="65"/>
      <c r="AB80" s="65"/>
      <c r="AC80" s="65"/>
      <c r="AD80" s="55"/>
      <c r="AE80" s="55"/>
      <c r="AF80" s="55"/>
      <c r="AG80" s="55"/>
      <c r="AH80" s="55"/>
      <c r="AI80" s="55"/>
      <c r="AJ80" s="55"/>
      <c r="AK80" s="55"/>
      <c r="AL80" s="68">
        <f t="shared" si="22"/>
        <v>1</v>
      </c>
      <c r="AM80" s="89">
        <f t="shared" si="23"/>
        <v>0</v>
      </c>
    </row>
    <row r="81" spans="2:39" x14ac:dyDescent="0.2">
      <c r="B81" s="13">
        <v>67</v>
      </c>
      <c r="C81" s="345"/>
      <c r="D81" s="362"/>
      <c r="E81" s="345"/>
      <c r="F81" s="27" t="s">
        <v>195</v>
      </c>
      <c r="G81" s="11" t="s">
        <v>196</v>
      </c>
      <c r="H81" s="22" t="s">
        <v>10</v>
      </c>
      <c r="I81" s="65"/>
      <c r="J81" s="65"/>
      <c r="K81" s="65"/>
      <c r="L81" s="65"/>
      <c r="M81" s="65"/>
      <c r="N81" s="65"/>
      <c r="O81" s="65"/>
      <c r="P81" s="65"/>
      <c r="Q81" s="65"/>
      <c r="R81" s="65"/>
      <c r="S81" s="65"/>
      <c r="T81" s="65"/>
      <c r="U81" s="65"/>
      <c r="V81" s="65"/>
      <c r="W81" s="65"/>
      <c r="X81" s="65"/>
      <c r="Y81" s="65"/>
      <c r="Z81" s="65"/>
      <c r="AA81" s="65"/>
      <c r="AB81" s="65"/>
      <c r="AC81" s="65"/>
      <c r="AD81" s="55"/>
      <c r="AE81" s="55"/>
      <c r="AF81" s="55"/>
      <c r="AG81" s="55"/>
      <c r="AH81" s="55"/>
      <c r="AI81" s="55"/>
      <c r="AJ81" s="55"/>
      <c r="AK81" s="55"/>
      <c r="AL81" s="68">
        <f t="shared" si="22"/>
        <v>1</v>
      </c>
      <c r="AM81" s="89">
        <f t="shared" si="23"/>
        <v>0</v>
      </c>
    </row>
    <row r="82" spans="2:39" x14ac:dyDescent="0.2">
      <c r="B82" s="13">
        <v>68</v>
      </c>
      <c r="C82" s="345"/>
      <c r="D82" s="362"/>
      <c r="E82" s="345"/>
      <c r="F82" s="27" t="s">
        <v>198</v>
      </c>
      <c r="G82" s="11" t="s">
        <v>199</v>
      </c>
      <c r="H82" s="22" t="s">
        <v>10</v>
      </c>
      <c r="I82" s="65"/>
      <c r="J82" s="65"/>
      <c r="K82" s="65"/>
      <c r="L82" s="65"/>
      <c r="M82" s="65"/>
      <c r="N82" s="6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  <c r="AB82" s="65"/>
      <c r="AC82" s="65"/>
      <c r="AD82" s="55"/>
      <c r="AE82" s="55"/>
      <c r="AF82" s="55"/>
      <c r="AG82" s="55"/>
      <c r="AH82" s="55"/>
      <c r="AI82" s="55"/>
      <c r="AJ82" s="55"/>
      <c r="AK82" s="55"/>
      <c r="AL82" s="68">
        <f t="shared" si="22"/>
        <v>1</v>
      </c>
      <c r="AM82" s="89">
        <f t="shared" si="23"/>
        <v>0</v>
      </c>
    </row>
    <row r="83" spans="2:39" x14ac:dyDescent="0.2">
      <c r="B83" s="13">
        <v>69</v>
      </c>
      <c r="C83" s="345"/>
      <c r="D83" s="362"/>
      <c r="E83" s="345"/>
      <c r="F83" s="27" t="s">
        <v>200</v>
      </c>
      <c r="G83" s="11" t="s">
        <v>199</v>
      </c>
      <c r="H83" s="22" t="s">
        <v>10</v>
      </c>
      <c r="I83" s="65"/>
      <c r="J83" s="65"/>
      <c r="K83" s="65"/>
      <c r="L83" s="65"/>
      <c r="M83" s="65"/>
      <c r="N83" s="65"/>
      <c r="O83" s="65"/>
      <c r="P83" s="65"/>
      <c r="Q83" s="65"/>
      <c r="R83" s="65"/>
      <c r="S83" s="65"/>
      <c r="T83" s="65"/>
      <c r="U83" s="65"/>
      <c r="V83" s="65"/>
      <c r="W83" s="65"/>
      <c r="X83" s="65"/>
      <c r="Y83" s="65"/>
      <c r="Z83" s="65"/>
      <c r="AA83" s="65"/>
      <c r="AB83" s="65"/>
      <c r="AC83" s="65"/>
      <c r="AD83" s="55"/>
      <c r="AE83" s="55"/>
      <c r="AF83" s="55"/>
      <c r="AG83" s="55"/>
      <c r="AH83" s="55"/>
      <c r="AI83" s="55"/>
      <c r="AJ83" s="55"/>
      <c r="AK83" s="55"/>
      <c r="AL83" s="68">
        <f t="shared" si="22"/>
        <v>1</v>
      </c>
      <c r="AM83" s="89">
        <f t="shared" si="23"/>
        <v>0</v>
      </c>
    </row>
    <row r="84" spans="2:39" x14ac:dyDescent="0.2">
      <c r="B84" s="13">
        <v>70</v>
      </c>
      <c r="C84" s="345"/>
      <c r="D84" s="362"/>
      <c r="E84" s="345"/>
      <c r="F84" s="27" t="s">
        <v>201</v>
      </c>
      <c r="G84" s="11" t="s">
        <v>202</v>
      </c>
      <c r="H84" s="22" t="s">
        <v>10</v>
      </c>
      <c r="I84" s="65"/>
      <c r="J84" s="65"/>
      <c r="K84" s="65"/>
      <c r="L84" s="65"/>
      <c r="M84" s="65"/>
      <c r="N84" s="65"/>
      <c r="O84" s="65"/>
      <c r="P84" s="65"/>
      <c r="Q84" s="65"/>
      <c r="R84" s="65"/>
      <c r="S84" s="65"/>
      <c r="T84" s="65"/>
      <c r="U84" s="65"/>
      <c r="V84" s="65"/>
      <c r="W84" s="65"/>
      <c r="X84" s="65"/>
      <c r="Y84" s="65"/>
      <c r="Z84" s="65"/>
      <c r="AA84" s="65"/>
      <c r="AB84" s="65"/>
      <c r="AC84" s="65"/>
      <c r="AD84" s="55"/>
      <c r="AE84" s="55"/>
      <c r="AF84" s="55"/>
      <c r="AG84" s="55"/>
      <c r="AH84" s="55"/>
      <c r="AI84" s="55"/>
      <c r="AJ84" s="55"/>
      <c r="AK84" s="55"/>
      <c r="AL84" s="68">
        <f t="shared" si="22"/>
        <v>1</v>
      </c>
      <c r="AM84" s="89">
        <f t="shared" si="23"/>
        <v>0</v>
      </c>
    </row>
    <row r="85" spans="2:39" x14ac:dyDescent="0.2">
      <c r="B85" s="13">
        <v>71</v>
      </c>
      <c r="C85" s="345"/>
      <c r="D85" s="362"/>
      <c r="E85" s="345"/>
      <c r="F85" s="27" t="s">
        <v>203</v>
      </c>
      <c r="G85" s="11" t="s">
        <v>204</v>
      </c>
      <c r="H85" s="22" t="s">
        <v>30</v>
      </c>
      <c r="I85" s="65"/>
      <c r="J85" s="65"/>
      <c r="K85" s="65"/>
      <c r="L85" s="65"/>
      <c r="M85" s="65"/>
      <c r="N85" s="65"/>
      <c r="O85" s="65"/>
      <c r="P85" s="65"/>
      <c r="Q85" s="65"/>
      <c r="R85" s="65"/>
      <c r="S85" s="65"/>
      <c r="T85" s="65"/>
      <c r="U85" s="65"/>
      <c r="V85" s="65"/>
      <c r="W85" s="65"/>
      <c r="X85" s="65"/>
      <c r="Y85" s="65"/>
      <c r="Z85" s="65"/>
      <c r="AA85" s="65"/>
      <c r="AB85" s="65"/>
      <c r="AC85" s="65"/>
      <c r="AD85" s="55"/>
      <c r="AE85" s="55"/>
      <c r="AF85" s="55"/>
      <c r="AG85" s="55"/>
      <c r="AH85" s="55"/>
      <c r="AI85" s="55"/>
      <c r="AJ85" s="55"/>
      <c r="AK85" s="55"/>
      <c r="AL85" s="68">
        <f t="shared" si="22"/>
        <v>1</v>
      </c>
      <c r="AM85" s="89">
        <f t="shared" si="23"/>
        <v>0</v>
      </c>
    </row>
    <row r="86" spans="2:39" x14ac:dyDescent="0.2">
      <c r="B86" s="13">
        <v>72</v>
      </c>
      <c r="C86" s="345"/>
      <c r="D86" s="362"/>
      <c r="E86" s="345"/>
      <c r="F86" s="27" t="s">
        <v>206</v>
      </c>
      <c r="G86" s="11" t="s">
        <v>207</v>
      </c>
      <c r="H86" s="22" t="s">
        <v>30</v>
      </c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  <c r="U86" s="65"/>
      <c r="V86" s="65"/>
      <c r="W86" s="65"/>
      <c r="X86" s="65"/>
      <c r="Y86" s="65"/>
      <c r="Z86" s="65"/>
      <c r="AA86" s="65"/>
      <c r="AB86" s="65"/>
      <c r="AC86" s="65"/>
      <c r="AD86" s="55"/>
      <c r="AE86" s="55"/>
      <c r="AF86" s="55"/>
      <c r="AG86" s="55"/>
      <c r="AH86" s="55"/>
      <c r="AI86" s="55"/>
      <c r="AJ86" s="55"/>
      <c r="AK86" s="55"/>
      <c r="AL86" s="68">
        <f t="shared" si="22"/>
        <v>1</v>
      </c>
      <c r="AM86" s="89">
        <f t="shared" si="23"/>
        <v>0</v>
      </c>
    </row>
    <row r="87" spans="2:39" x14ac:dyDescent="0.2">
      <c r="B87" s="13">
        <v>73</v>
      </c>
      <c r="C87" s="345"/>
      <c r="D87" s="362"/>
      <c r="E87" s="345"/>
      <c r="F87" s="27" t="s">
        <v>209</v>
      </c>
      <c r="G87" s="11" t="s">
        <v>210</v>
      </c>
      <c r="H87" s="22" t="s">
        <v>30</v>
      </c>
      <c r="I87" s="65"/>
      <c r="J87" s="65"/>
      <c r="K87" s="65"/>
      <c r="L87" s="65"/>
      <c r="M87" s="65"/>
      <c r="N87" s="65"/>
      <c r="O87" s="65"/>
      <c r="P87" s="65"/>
      <c r="Q87" s="65"/>
      <c r="R87" s="65"/>
      <c r="S87" s="65"/>
      <c r="T87" s="65"/>
      <c r="U87" s="65"/>
      <c r="V87" s="65"/>
      <c r="W87" s="65"/>
      <c r="X87" s="65"/>
      <c r="Y87" s="65"/>
      <c r="Z87" s="65"/>
      <c r="AA87" s="65"/>
      <c r="AB87" s="65"/>
      <c r="AC87" s="65"/>
      <c r="AD87" s="55"/>
      <c r="AE87" s="55"/>
      <c r="AF87" s="55"/>
      <c r="AG87" s="55"/>
      <c r="AH87" s="55"/>
      <c r="AI87" s="55"/>
      <c r="AJ87" s="55"/>
      <c r="AK87" s="55"/>
      <c r="AL87" s="68">
        <f t="shared" si="22"/>
        <v>1</v>
      </c>
      <c r="AM87" s="89">
        <f t="shared" si="23"/>
        <v>0</v>
      </c>
    </row>
    <row r="88" spans="2:39" x14ac:dyDescent="0.2">
      <c r="B88" s="13">
        <v>74</v>
      </c>
      <c r="C88" s="345"/>
      <c r="D88" s="362"/>
      <c r="E88" s="345"/>
      <c r="F88" s="27" t="s">
        <v>212</v>
      </c>
      <c r="G88" s="11" t="s">
        <v>213</v>
      </c>
      <c r="H88" s="22" t="s">
        <v>30</v>
      </c>
      <c r="I88" s="65"/>
      <c r="J88" s="65"/>
      <c r="K88" s="65"/>
      <c r="L88" s="65"/>
      <c r="M88" s="65"/>
      <c r="N88" s="65"/>
      <c r="O88" s="65"/>
      <c r="P88" s="65"/>
      <c r="Q88" s="65"/>
      <c r="R88" s="65"/>
      <c r="S88" s="65"/>
      <c r="T88" s="65"/>
      <c r="U88" s="65"/>
      <c r="V88" s="65"/>
      <c r="W88" s="65"/>
      <c r="X88" s="65"/>
      <c r="Y88" s="65"/>
      <c r="Z88" s="65"/>
      <c r="AA88" s="65"/>
      <c r="AB88" s="65"/>
      <c r="AC88" s="65"/>
      <c r="AD88" s="55"/>
      <c r="AE88" s="55"/>
      <c r="AF88" s="55"/>
      <c r="AG88" s="55"/>
      <c r="AH88" s="55"/>
      <c r="AI88" s="55"/>
      <c r="AJ88" s="55"/>
      <c r="AK88" s="55"/>
      <c r="AL88" s="68">
        <f t="shared" si="22"/>
        <v>1</v>
      </c>
      <c r="AM88" s="89">
        <f t="shared" si="23"/>
        <v>0</v>
      </c>
    </row>
    <row r="89" spans="2:39" x14ac:dyDescent="0.2">
      <c r="B89" s="13">
        <v>75</v>
      </c>
      <c r="C89" s="345"/>
      <c r="D89" s="362"/>
      <c r="E89" s="345"/>
      <c r="F89" s="27" t="s">
        <v>215</v>
      </c>
      <c r="G89" s="11" t="s">
        <v>202</v>
      </c>
      <c r="H89" s="22" t="s">
        <v>30</v>
      </c>
      <c r="I89" s="65"/>
      <c r="J89" s="65"/>
      <c r="K89" s="65"/>
      <c r="L89" s="65"/>
      <c r="M89" s="65"/>
      <c r="N89" s="65"/>
      <c r="O89" s="65"/>
      <c r="P89" s="65"/>
      <c r="Q89" s="65"/>
      <c r="R89" s="65"/>
      <c r="S89" s="65"/>
      <c r="T89" s="65"/>
      <c r="U89" s="65"/>
      <c r="V89" s="65"/>
      <c r="W89" s="65"/>
      <c r="X89" s="65"/>
      <c r="Y89" s="65"/>
      <c r="Z89" s="65"/>
      <c r="AA89" s="65"/>
      <c r="AB89" s="65"/>
      <c r="AC89" s="65"/>
      <c r="AD89" s="55"/>
      <c r="AE89" s="55"/>
      <c r="AF89" s="55"/>
      <c r="AG89" s="55"/>
      <c r="AH89" s="55"/>
      <c r="AI89" s="55"/>
      <c r="AJ89" s="55"/>
      <c r="AK89" s="55"/>
      <c r="AL89" s="68">
        <f t="shared" si="22"/>
        <v>1</v>
      </c>
      <c r="AM89" s="89">
        <f t="shared" si="23"/>
        <v>0</v>
      </c>
    </row>
    <row r="90" spans="2:39" x14ac:dyDescent="0.2">
      <c r="B90" s="13">
        <v>76</v>
      </c>
      <c r="C90" s="345"/>
      <c r="D90" s="362"/>
      <c r="E90" s="345"/>
      <c r="F90" s="27" t="s">
        <v>216</v>
      </c>
      <c r="G90" s="11" t="s">
        <v>186</v>
      </c>
      <c r="H90" s="22" t="s">
        <v>61</v>
      </c>
      <c r="I90" s="65"/>
      <c r="J90" s="65"/>
      <c r="K90" s="65"/>
      <c r="L90" s="65"/>
      <c r="M90" s="65"/>
      <c r="N90" s="65"/>
      <c r="O90" s="65"/>
      <c r="P90" s="65"/>
      <c r="Q90" s="65"/>
      <c r="R90" s="65"/>
      <c r="S90" s="65"/>
      <c r="T90" s="65"/>
      <c r="U90" s="65"/>
      <c r="V90" s="65"/>
      <c r="W90" s="65"/>
      <c r="X90" s="65"/>
      <c r="Y90" s="65"/>
      <c r="Z90" s="65"/>
      <c r="AA90" s="65"/>
      <c r="AB90" s="65"/>
      <c r="AC90" s="65"/>
      <c r="AD90" s="55"/>
      <c r="AE90" s="55"/>
      <c r="AF90" s="55"/>
      <c r="AG90" s="55"/>
      <c r="AH90" s="55"/>
      <c r="AI90" s="55"/>
      <c r="AJ90" s="55"/>
      <c r="AK90" s="55"/>
      <c r="AL90" s="68">
        <f t="shared" si="22"/>
        <v>1</v>
      </c>
      <c r="AM90" s="89">
        <f t="shared" si="23"/>
        <v>0</v>
      </c>
    </row>
    <row r="91" spans="2:39" x14ac:dyDescent="0.2">
      <c r="B91" s="13">
        <v>77</v>
      </c>
      <c r="C91" s="345"/>
      <c r="D91" s="362"/>
      <c r="E91" s="345"/>
      <c r="F91" s="27" t="s">
        <v>219</v>
      </c>
      <c r="G91" s="11" t="s">
        <v>186</v>
      </c>
      <c r="H91" s="22" t="s">
        <v>61</v>
      </c>
      <c r="I91" s="65"/>
      <c r="J91" s="65"/>
      <c r="K91" s="65"/>
      <c r="L91" s="65"/>
      <c r="M91" s="65"/>
      <c r="N91" s="65"/>
      <c r="O91" s="65"/>
      <c r="P91" s="65"/>
      <c r="Q91" s="65"/>
      <c r="R91" s="65"/>
      <c r="S91" s="65"/>
      <c r="T91" s="65"/>
      <c r="U91" s="65"/>
      <c r="V91" s="65"/>
      <c r="W91" s="65"/>
      <c r="X91" s="55"/>
      <c r="Y91" s="55"/>
      <c r="Z91" s="55"/>
      <c r="AA91" s="55"/>
      <c r="AB91" s="65"/>
      <c r="AC91" s="55"/>
      <c r="AD91" s="55"/>
      <c r="AE91" s="55"/>
      <c r="AF91" s="55"/>
      <c r="AG91" s="55"/>
      <c r="AH91" s="55"/>
      <c r="AI91" s="55"/>
      <c r="AJ91" s="55"/>
      <c r="AK91" s="55"/>
      <c r="AL91" s="68">
        <f t="shared" si="22"/>
        <v>1</v>
      </c>
      <c r="AM91" s="89">
        <f t="shared" si="23"/>
        <v>0</v>
      </c>
    </row>
    <row r="92" spans="2:39" ht="13.8" thickBot="1" x14ac:dyDescent="0.25">
      <c r="B92" s="13">
        <v>78</v>
      </c>
      <c r="C92" s="345"/>
      <c r="D92" s="362"/>
      <c r="E92" s="345"/>
      <c r="F92" s="28" t="s">
        <v>220</v>
      </c>
      <c r="G92" s="15" t="s">
        <v>186</v>
      </c>
      <c r="H92" s="16" t="s">
        <v>61</v>
      </c>
      <c r="I92" s="65"/>
      <c r="J92" s="65"/>
      <c r="K92" s="65"/>
      <c r="L92" s="65"/>
      <c r="M92" s="65"/>
      <c r="N92" s="65"/>
      <c r="O92" s="65"/>
      <c r="P92" s="65"/>
      <c r="Q92" s="65"/>
      <c r="R92" s="65"/>
      <c r="S92" s="65"/>
      <c r="T92" s="65"/>
      <c r="U92" s="65"/>
      <c r="V92" s="65"/>
      <c r="W92" s="65"/>
      <c r="X92" s="55"/>
      <c r="Y92" s="55"/>
      <c r="Z92" s="55"/>
      <c r="AA92" s="55"/>
      <c r="AB92" s="65"/>
      <c r="AC92" s="55"/>
      <c r="AD92" s="55"/>
      <c r="AE92" s="55"/>
      <c r="AF92" s="55"/>
      <c r="AG92" s="55"/>
      <c r="AH92" s="55"/>
      <c r="AI92" s="55"/>
      <c r="AJ92" s="55"/>
      <c r="AK92" s="55"/>
      <c r="AL92" s="68">
        <f t="shared" si="22"/>
        <v>1</v>
      </c>
      <c r="AM92" s="89">
        <f t="shared" si="23"/>
        <v>0</v>
      </c>
    </row>
    <row r="93" spans="2:39" ht="13.8" thickBot="1" x14ac:dyDescent="0.25">
      <c r="B93" s="52"/>
      <c r="C93" s="345"/>
      <c r="D93" s="363"/>
      <c r="E93" s="346"/>
      <c r="F93" s="42" t="s">
        <v>337</v>
      </c>
      <c r="G93" s="43"/>
      <c r="H93" s="43"/>
      <c r="I93" s="56">
        <f>1-(COUNTIF(I77:I92,"☓"))/16</f>
        <v>1</v>
      </c>
      <c r="J93" s="59">
        <f t="shared" ref="J93:AK93" si="24">1-(COUNTIF(J77:J92,"☓"))/16</f>
        <v>1</v>
      </c>
      <c r="K93" s="59">
        <f t="shared" si="24"/>
        <v>1</v>
      </c>
      <c r="L93" s="59">
        <f t="shared" si="24"/>
        <v>1</v>
      </c>
      <c r="M93" s="59">
        <f t="shared" si="24"/>
        <v>1</v>
      </c>
      <c r="N93" s="59">
        <f t="shared" si="24"/>
        <v>1</v>
      </c>
      <c r="O93" s="59">
        <f t="shared" si="24"/>
        <v>1</v>
      </c>
      <c r="P93" s="59">
        <f t="shared" si="24"/>
        <v>1</v>
      </c>
      <c r="Q93" s="59">
        <f t="shared" si="24"/>
        <v>1</v>
      </c>
      <c r="R93" s="59">
        <f t="shared" si="24"/>
        <v>1</v>
      </c>
      <c r="S93" s="59">
        <f t="shared" si="24"/>
        <v>1</v>
      </c>
      <c r="T93" s="59">
        <f t="shared" si="24"/>
        <v>1</v>
      </c>
      <c r="U93" s="59">
        <f t="shared" si="24"/>
        <v>1</v>
      </c>
      <c r="V93" s="59">
        <f t="shared" si="24"/>
        <v>1</v>
      </c>
      <c r="W93" s="59">
        <f t="shared" si="24"/>
        <v>1</v>
      </c>
      <c r="X93" s="59">
        <f t="shared" si="24"/>
        <v>1</v>
      </c>
      <c r="Y93" s="59">
        <f t="shared" si="24"/>
        <v>1</v>
      </c>
      <c r="Z93" s="59">
        <f t="shared" si="24"/>
        <v>1</v>
      </c>
      <c r="AA93" s="59">
        <f t="shared" si="24"/>
        <v>1</v>
      </c>
      <c r="AB93" s="59">
        <f t="shared" si="24"/>
        <v>1</v>
      </c>
      <c r="AC93" s="59">
        <f t="shared" si="24"/>
        <v>1</v>
      </c>
      <c r="AD93" s="59">
        <f t="shared" si="24"/>
        <v>1</v>
      </c>
      <c r="AE93" s="59">
        <f t="shared" si="24"/>
        <v>1</v>
      </c>
      <c r="AF93" s="59">
        <f t="shared" si="24"/>
        <v>1</v>
      </c>
      <c r="AG93" s="59">
        <f t="shared" si="24"/>
        <v>1</v>
      </c>
      <c r="AH93" s="59">
        <f t="shared" si="24"/>
        <v>1</v>
      </c>
      <c r="AI93" s="59">
        <f t="shared" si="24"/>
        <v>1</v>
      </c>
      <c r="AJ93" s="59">
        <f t="shared" si="24"/>
        <v>1</v>
      </c>
      <c r="AK93" s="59">
        <f t="shared" si="24"/>
        <v>1</v>
      </c>
      <c r="AL93" s="97" t="str">
        <f>IF(AM93=0,"100%",AVERAGE(I93:AK93))</f>
        <v>100%</v>
      </c>
      <c r="AM93" s="93">
        <f>SUM(AM77:AM92)</f>
        <v>0</v>
      </c>
    </row>
    <row r="94" spans="2:39" x14ac:dyDescent="0.2">
      <c r="B94" s="13">
        <v>79</v>
      </c>
      <c r="C94" s="345"/>
      <c r="D94" s="361" t="s">
        <v>221</v>
      </c>
      <c r="E94" s="344"/>
      <c r="F94" s="7" t="s">
        <v>222</v>
      </c>
      <c r="G94" s="31" t="s">
        <v>223</v>
      </c>
      <c r="H94" s="30" t="s">
        <v>120</v>
      </c>
      <c r="I94" s="65"/>
      <c r="J94" s="65"/>
      <c r="K94" s="65"/>
      <c r="L94" s="65"/>
      <c r="M94" s="65"/>
      <c r="N94" s="65"/>
      <c r="O94" s="65"/>
      <c r="P94" s="65"/>
      <c r="Q94" s="65"/>
      <c r="R94" s="65"/>
      <c r="S94" s="65"/>
      <c r="T94" s="65"/>
      <c r="U94" s="65"/>
      <c r="V94" s="65"/>
      <c r="W94" s="65"/>
      <c r="X94" s="65"/>
      <c r="Y94" s="65"/>
      <c r="Z94" s="65"/>
      <c r="AA94" s="65"/>
      <c r="AB94" s="65"/>
      <c r="AC94" s="65"/>
      <c r="AD94" s="65"/>
      <c r="AE94" s="65"/>
      <c r="AF94" s="65"/>
      <c r="AG94" s="55"/>
      <c r="AH94" s="55"/>
      <c r="AI94" s="55"/>
      <c r="AJ94" s="55"/>
      <c r="AK94" s="55"/>
      <c r="AL94" s="68">
        <f t="shared" ref="AL94:AL114" si="25">IF(COUNTA(I94:AK94)=0,1,1-COUNTIF(I94:AK94,"☓")/28)</f>
        <v>1</v>
      </c>
      <c r="AM94" s="89">
        <f t="shared" ref="AM94:AM114" si="26">COUNTA(I94:AK94)</f>
        <v>0</v>
      </c>
    </row>
    <row r="95" spans="2:39" x14ac:dyDescent="0.2">
      <c r="B95" s="13">
        <v>80</v>
      </c>
      <c r="C95" s="345"/>
      <c r="D95" s="362"/>
      <c r="E95" s="345"/>
      <c r="F95" s="10" t="s">
        <v>224</v>
      </c>
      <c r="G95" s="23" t="s">
        <v>225</v>
      </c>
      <c r="H95" s="12" t="s">
        <v>120</v>
      </c>
      <c r="I95" s="65"/>
      <c r="J95" s="65"/>
      <c r="K95" s="65"/>
      <c r="L95" s="65"/>
      <c r="M95" s="65"/>
      <c r="N95" s="65"/>
      <c r="O95" s="65"/>
      <c r="P95" s="65"/>
      <c r="Q95" s="65"/>
      <c r="R95" s="65"/>
      <c r="S95" s="65"/>
      <c r="T95" s="65"/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55"/>
      <c r="AH95" s="55"/>
      <c r="AI95" s="55"/>
      <c r="AJ95" s="55"/>
      <c r="AK95" s="55"/>
      <c r="AL95" s="68">
        <f t="shared" si="25"/>
        <v>1</v>
      </c>
      <c r="AM95" s="89">
        <f t="shared" si="26"/>
        <v>0</v>
      </c>
    </row>
    <row r="96" spans="2:39" x14ac:dyDescent="0.2">
      <c r="B96" s="13">
        <v>81</v>
      </c>
      <c r="C96" s="345"/>
      <c r="D96" s="362"/>
      <c r="E96" s="345"/>
      <c r="F96" s="10" t="s">
        <v>227</v>
      </c>
      <c r="G96" s="23" t="s">
        <v>228</v>
      </c>
      <c r="H96" s="12" t="s">
        <v>10</v>
      </c>
      <c r="I96" s="65"/>
      <c r="J96" s="65"/>
      <c r="K96" s="65"/>
      <c r="L96" s="65"/>
      <c r="M96" s="65"/>
      <c r="N96" s="6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  <c r="AB96" s="65"/>
      <c r="AC96" s="65"/>
      <c r="AD96" s="65"/>
      <c r="AE96" s="65"/>
      <c r="AF96" s="65"/>
      <c r="AG96" s="55"/>
      <c r="AH96" s="55"/>
      <c r="AI96" s="55"/>
      <c r="AJ96" s="55"/>
      <c r="AK96" s="55"/>
      <c r="AL96" s="68">
        <f t="shared" si="25"/>
        <v>1</v>
      </c>
      <c r="AM96" s="89">
        <f t="shared" si="26"/>
        <v>0</v>
      </c>
    </row>
    <row r="97" spans="2:39" x14ac:dyDescent="0.2">
      <c r="B97" s="13">
        <v>82</v>
      </c>
      <c r="C97" s="345"/>
      <c r="D97" s="362"/>
      <c r="E97" s="345"/>
      <c r="F97" s="10" t="s">
        <v>230</v>
      </c>
      <c r="G97" s="23" t="s">
        <v>231</v>
      </c>
      <c r="H97" s="12" t="s">
        <v>10</v>
      </c>
      <c r="I97" s="65"/>
      <c r="J97" s="65"/>
      <c r="K97" s="65"/>
      <c r="L97" s="65"/>
      <c r="M97" s="65"/>
      <c r="N97" s="65"/>
      <c r="O97" s="65"/>
      <c r="P97" s="65"/>
      <c r="Q97" s="65"/>
      <c r="R97" s="65"/>
      <c r="S97" s="65"/>
      <c r="T97" s="65"/>
      <c r="U97" s="65"/>
      <c r="V97" s="65"/>
      <c r="W97" s="65"/>
      <c r="X97" s="65"/>
      <c r="Y97" s="65"/>
      <c r="Z97" s="65"/>
      <c r="AA97" s="65"/>
      <c r="AB97" s="65"/>
      <c r="AC97" s="65"/>
      <c r="AD97" s="65"/>
      <c r="AE97" s="65"/>
      <c r="AF97" s="65"/>
      <c r="AG97" s="55"/>
      <c r="AH97" s="55"/>
      <c r="AI97" s="55"/>
      <c r="AJ97" s="55"/>
      <c r="AK97" s="55"/>
      <c r="AL97" s="68">
        <f t="shared" si="25"/>
        <v>1</v>
      </c>
      <c r="AM97" s="89">
        <f t="shared" si="26"/>
        <v>0</v>
      </c>
    </row>
    <row r="98" spans="2:39" x14ac:dyDescent="0.2">
      <c r="B98" s="13">
        <v>83</v>
      </c>
      <c r="C98" s="345"/>
      <c r="D98" s="362"/>
      <c r="E98" s="345"/>
      <c r="F98" s="10" t="s">
        <v>233</v>
      </c>
      <c r="G98" s="23" t="s">
        <v>228</v>
      </c>
      <c r="H98" s="12" t="s">
        <v>30</v>
      </c>
      <c r="I98" s="65"/>
      <c r="J98" s="65"/>
      <c r="K98" s="65"/>
      <c r="L98" s="65"/>
      <c r="M98" s="65"/>
      <c r="N98" s="65"/>
      <c r="O98" s="65"/>
      <c r="P98" s="65"/>
      <c r="Q98" s="65"/>
      <c r="R98" s="65"/>
      <c r="S98" s="65"/>
      <c r="T98" s="65"/>
      <c r="U98" s="65"/>
      <c r="V98" s="65"/>
      <c r="W98" s="65"/>
      <c r="X98" s="65"/>
      <c r="Y98" s="65"/>
      <c r="Z98" s="65"/>
      <c r="AA98" s="65"/>
      <c r="AB98" s="65"/>
      <c r="AC98" s="65"/>
      <c r="AD98" s="65"/>
      <c r="AE98" s="65"/>
      <c r="AF98" s="65"/>
      <c r="AG98" s="55"/>
      <c r="AH98" s="55"/>
      <c r="AI98" s="55"/>
      <c r="AJ98" s="55"/>
      <c r="AK98" s="55"/>
      <c r="AL98" s="68">
        <f t="shared" si="25"/>
        <v>1</v>
      </c>
      <c r="AM98" s="89">
        <f t="shared" si="26"/>
        <v>0</v>
      </c>
    </row>
    <row r="99" spans="2:39" x14ac:dyDescent="0.2">
      <c r="B99" s="13">
        <v>84</v>
      </c>
      <c r="C99" s="345"/>
      <c r="D99" s="362"/>
      <c r="E99" s="345"/>
      <c r="F99" s="10" t="s">
        <v>234</v>
      </c>
      <c r="G99" s="23" t="s">
        <v>235</v>
      </c>
      <c r="H99" s="12" t="s">
        <v>30</v>
      </c>
      <c r="I99" s="65"/>
      <c r="J99" s="65"/>
      <c r="K99" s="65"/>
      <c r="L99" s="65"/>
      <c r="M99" s="65"/>
      <c r="N99" s="65"/>
      <c r="O99" s="65"/>
      <c r="P99" s="65"/>
      <c r="Q99" s="65"/>
      <c r="R99" s="65"/>
      <c r="S99" s="65"/>
      <c r="T99" s="65"/>
      <c r="U99" s="65"/>
      <c r="V99" s="65"/>
      <c r="W99" s="65"/>
      <c r="X99" s="65"/>
      <c r="Y99" s="65"/>
      <c r="Z99" s="65"/>
      <c r="AA99" s="65"/>
      <c r="AB99" s="65"/>
      <c r="AC99" s="65"/>
      <c r="AD99" s="65"/>
      <c r="AE99" s="65"/>
      <c r="AF99" s="65"/>
      <c r="AG99" s="55"/>
      <c r="AH99" s="55"/>
      <c r="AI99" s="55"/>
      <c r="AJ99" s="55"/>
      <c r="AK99" s="55"/>
      <c r="AL99" s="68">
        <f t="shared" si="25"/>
        <v>1</v>
      </c>
      <c r="AM99" s="89">
        <f t="shared" si="26"/>
        <v>0</v>
      </c>
    </row>
    <row r="100" spans="2:39" x14ac:dyDescent="0.2">
      <c r="B100" s="13">
        <v>85</v>
      </c>
      <c r="C100" s="345"/>
      <c r="D100" s="362"/>
      <c r="E100" s="345"/>
      <c r="F100" s="10" t="s">
        <v>236</v>
      </c>
      <c r="G100" s="23" t="s">
        <v>237</v>
      </c>
      <c r="H100" s="12" t="s">
        <v>30</v>
      </c>
      <c r="I100" s="65"/>
      <c r="J100" s="65"/>
      <c r="K100" s="65"/>
      <c r="L100" s="65"/>
      <c r="M100" s="65"/>
      <c r="N100" s="65"/>
      <c r="O100" s="65"/>
      <c r="P100" s="65"/>
      <c r="Q100" s="65"/>
      <c r="R100" s="65"/>
      <c r="S100" s="65"/>
      <c r="T100" s="65"/>
      <c r="U100" s="65"/>
      <c r="V100" s="65"/>
      <c r="W100" s="65"/>
      <c r="X100" s="65"/>
      <c r="Y100" s="65"/>
      <c r="Z100" s="65"/>
      <c r="AA100" s="65"/>
      <c r="AB100" s="65"/>
      <c r="AC100" s="65"/>
      <c r="AD100" s="65"/>
      <c r="AE100" s="65"/>
      <c r="AF100" s="65"/>
      <c r="AG100" s="55"/>
      <c r="AH100" s="55"/>
      <c r="AI100" s="55"/>
      <c r="AJ100" s="55"/>
      <c r="AK100" s="55"/>
      <c r="AL100" s="68">
        <f t="shared" si="25"/>
        <v>1</v>
      </c>
      <c r="AM100" s="89">
        <f t="shared" si="26"/>
        <v>0</v>
      </c>
    </row>
    <row r="101" spans="2:39" x14ac:dyDescent="0.2">
      <c r="B101" s="13">
        <v>86</v>
      </c>
      <c r="C101" s="345"/>
      <c r="D101" s="362"/>
      <c r="E101" s="345"/>
      <c r="F101" s="17" t="s">
        <v>238</v>
      </c>
      <c r="G101" s="23" t="s">
        <v>239</v>
      </c>
      <c r="H101" s="12" t="s">
        <v>30</v>
      </c>
      <c r="I101" s="65"/>
      <c r="J101" s="65"/>
      <c r="K101" s="65"/>
      <c r="L101" s="65"/>
      <c r="M101" s="65"/>
      <c r="N101" s="65"/>
      <c r="O101" s="65"/>
      <c r="P101" s="65"/>
      <c r="Q101" s="65"/>
      <c r="R101" s="65"/>
      <c r="S101" s="65"/>
      <c r="T101" s="65"/>
      <c r="U101" s="65"/>
      <c r="V101" s="65"/>
      <c r="W101" s="65"/>
      <c r="X101" s="65"/>
      <c r="Y101" s="65"/>
      <c r="Z101" s="65"/>
      <c r="AA101" s="65"/>
      <c r="AB101" s="65"/>
      <c r="AC101" s="65"/>
      <c r="AD101" s="65"/>
      <c r="AE101" s="65"/>
      <c r="AF101" s="65"/>
      <c r="AG101" s="55"/>
      <c r="AH101" s="55"/>
      <c r="AI101" s="55"/>
      <c r="AJ101" s="55"/>
      <c r="AK101" s="55"/>
      <c r="AL101" s="68">
        <f t="shared" si="25"/>
        <v>1</v>
      </c>
      <c r="AM101" s="89">
        <f t="shared" si="26"/>
        <v>0</v>
      </c>
    </row>
    <row r="102" spans="2:39" x14ac:dyDescent="0.2">
      <c r="B102" s="13">
        <v>87</v>
      </c>
      <c r="C102" s="345"/>
      <c r="D102" s="362"/>
      <c r="E102" s="345"/>
      <c r="F102" s="10" t="s">
        <v>240</v>
      </c>
      <c r="G102" s="23" t="s">
        <v>241</v>
      </c>
      <c r="H102" s="12" t="s">
        <v>30</v>
      </c>
      <c r="I102" s="65"/>
      <c r="J102" s="65"/>
      <c r="K102" s="65"/>
      <c r="L102" s="65"/>
      <c r="M102" s="65"/>
      <c r="N102" s="65"/>
      <c r="O102" s="65"/>
      <c r="P102" s="65"/>
      <c r="Q102" s="65"/>
      <c r="R102" s="65"/>
      <c r="S102" s="65"/>
      <c r="T102" s="65"/>
      <c r="U102" s="65"/>
      <c r="V102" s="65"/>
      <c r="W102" s="65"/>
      <c r="X102" s="65"/>
      <c r="Y102" s="65"/>
      <c r="Z102" s="65"/>
      <c r="AA102" s="65"/>
      <c r="AB102" s="65"/>
      <c r="AC102" s="65"/>
      <c r="AD102" s="65"/>
      <c r="AE102" s="65"/>
      <c r="AF102" s="65"/>
      <c r="AG102" s="55"/>
      <c r="AH102" s="55"/>
      <c r="AI102" s="55"/>
      <c r="AJ102" s="55"/>
      <c r="AK102" s="55"/>
      <c r="AL102" s="68">
        <f t="shared" si="25"/>
        <v>1</v>
      </c>
      <c r="AM102" s="89">
        <f t="shared" si="26"/>
        <v>0</v>
      </c>
    </row>
    <row r="103" spans="2:39" x14ac:dyDescent="0.2">
      <c r="B103" s="13">
        <v>88</v>
      </c>
      <c r="C103" s="345"/>
      <c r="D103" s="362"/>
      <c r="E103" s="345"/>
      <c r="F103" s="10" t="s">
        <v>242</v>
      </c>
      <c r="G103" s="23" t="s">
        <v>243</v>
      </c>
      <c r="H103" s="12" t="s">
        <v>30</v>
      </c>
      <c r="I103" s="65"/>
      <c r="J103" s="65"/>
      <c r="K103" s="65"/>
      <c r="L103" s="65"/>
      <c r="M103" s="65"/>
      <c r="N103" s="6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  <c r="AB103" s="65"/>
      <c r="AC103" s="65"/>
      <c r="AD103" s="65"/>
      <c r="AE103" s="65"/>
      <c r="AF103" s="65"/>
      <c r="AG103" s="55"/>
      <c r="AH103" s="55"/>
      <c r="AI103" s="55"/>
      <c r="AJ103" s="55"/>
      <c r="AK103" s="55"/>
      <c r="AL103" s="68">
        <f t="shared" si="25"/>
        <v>1</v>
      </c>
      <c r="AM103" s="89">
        <f t="shared" si="26"/>
        <v>0</v>
      </c>
    </row>
    <row r="104" spans="2:39" x14ac:dyDescent="0.2">
      <c r="B104" s="13">
        <v>89</v>
      </c>
      <c r="C104" s="345"/>
      <c r="D104" s="362"/>
      <c r="E104" s="345"/>
      <c r="F104" s="17" t="s">
        <v>244</v>
      </c>
      <c r="G104" s="23" t="s">
        <v>245</v>
      </c>
      <c r="H104" s="12" t="s">
        <v>30</v>
      </c>
      <c r="I104" s="65"/>
      <c r="J104" s="65"/>
      <c r="K104" s="65"/>
      <c r="L104" s="65"/>
      <c r="M104" s="65"/>
      <c r="N104" s="65"/>
      <c r="O104" s="65"/>
      <c r="P104" s="65"/>
      <c r="Q104" s="65"/>
      <c r="R104" s="65"/>
      <c r="S104" s="65"/>
      <c r="T104" s="65"/>
      <c r="U104" s="65"/>
      <c r="V104" s="65"/>
      <c r="W104" s="65"/>
      <c r="X104" s="65"/>
      <c r="Y104" s="65"/>
      <c r="Z104" s="65"/>
      <c r="AA104" s="65"/>
      <c r="AB104" s="65"/>
      <c r="AC104" s="65"/>
      <c r="AD104" s="65"/>
      <c r="AE104" s="65"/>
      <c r="AF104" s="65"/>
      <c r="AG104" s="55"/>
      <c r="AH104" s="55"/>
      <c r="AI104" s="55"/>
      <c r="AJ104" s="55"/>
      <c r="AK104" s="55"/>
      <c r="AL104" s="68">
        <f t="shared" si="25"/>
        <v>1</v>
      </c>
      <c r="AM104" s="89">
        <f t="shared" si="26"/>
        <v>0</v>
      </c>
    </row>
    <row r="105" spans="2:39" x14ac:dyDescent="0.2">
      <c r="B105" s="13">
        <v>90</v>
      </c>
      <c r="C105" s="345"/>
      <c r="D105" s="362"/>
      <c r="E105" s="345"/>
      <c r="F105" s="10" t="s">
        <v>246</v>
      </c>
      <c r="G105" s="23" t="s">
        <v>241</v>
      </c>
      <c r="H105" s="12" t="s">
        <v>30</v>
      </c>
      <c r="I105" s="65"/>
      <c r="J105" s="65"/>
      <c r="K105" s="65"/>
      <c r="L105" s="65"/>
      <c r="M105" s="65"/>
      <c r="N105" s="65"/>
      <c r="O105" s="65"/>
      <c r="P105" s="65"/>
      <c r="Q105" s="65"/>
      <c r="R105" s="65"/>
      <c r="S105" s="65"/>
      <c r="T105" s="65"/>
      <c r="U105" s="65"/>
      <c r="V105" s="65"/>
      <c r="W105" s="65"/>
      <c r="X105" s="65"/>
      <c r="Y105" s="65"/>
      <c r="Z105" s="65"/>
      <c r="AA105" s="65"/>
      <c r="AB105" s="65"/>
      <c r="AC105" s="65"/>
      <c r="AD105" s="65"/>
      <c r="AE105" s="65"/>
      <c r="AF105" s="65"/>
      <c r="AG105" s="55"/>
      <c r="AH105" s="55"/>
      <c r="AI105" s="55"/>
      <c r="AJ105" s="55"/>
      <c r="AK105" s="55"/>
      <c r="AL105" s="68">
        <f t="shared" si="25"/>
        <v>1</v>
      </c>
      <c r="AM105" s="89">
        <f t="shared" si="26"/>
        <v>0</v>
      </c>
    </row>
    <row r="106" spans="2:39" x14ac:dyDescent="0.2">
      <c r="B106" s="13">
        <v>91</v>
      </c>
      <c r="C106" s="345"/>
      <c r="D106" s="362"/>
      <c r="E106" s="345"/>
      <c r="F106" s="10" t="s">
        <v>247</v>
      </c>
      <c r="G106" s="23" t="s">
        <v>248</v>
      </c>
      <c r="H106" s="12" t="s">
        <v>30</v>
      </c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5"/>
      <c r="AG106" s="55"/>
      <c r="AH106" s="55"/>
      <c r="AI106" s="55"/>
      <c r="AJ106" s="55"/>
      <c r="AK106" s="55"/>
      <c r="AL106" s="68">
        <f t="shared" si="25"/>
        <v>1</v>
      </c>
      <c r="AM106" s="89">
        <f t="shared" si="26"/>
        <v>0</v>
      </c>
    </row>
    <row r="107" spans="2:39" x14ac:dyDescent="0.2">
      <c r="B107" s="13">
        <v>92</v>
      </c>
      <c r="C107" s="345"/>
      <c r="D107" s="362"/>
      <c r="E107" s="345"/>
      <c r="F107" s="10" t="s">
        <v>249</v>
      </c>
      <c r="G107" s="23" t="s">
        <v>250</v>
      </c>
      <c r="H107" s="12" t="s">
        <v>30</v>
      </c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65"/>
      <c r="AG107" s="55"/>
      <c r="AH107" s="55"/>
      <c r="AI107" s="55"/>
      <c r="AJ107" s="55"/>
      <c r="AK107" s="55"/>
      <c r="AL107" s="68">
        <f t="shared" si="25"/>
        <v>1</v>
      </c>
      <c r="AM107" s="89">
        <f t="shared" si="26"/>
        <v>0</v>
      </c>
    </row>
    <row r="108" spans="2:39" x14ac:dyDescent="0.2">
      <c r="B108" s="13">
        <v>93</v>
      </c>
      <c r="C108" s="345"/>
      <c r="D108" s="362"/>
      <c r="E108" s="345"/>
      <c r="F108" s="10" t="s">
        <v>251</v>
      </c>
      <c r="G108" s="23" t="s">
        <v>252</v>
      </c>
      <c r="H108" s="12" t="s">
        <v>30</v>
      </c>
      <c r="I108" s="65"/>
      <c r="J108" s="65"/>
      <c r="K108" s="65"/>
      <c r="L108" s="65"/>
      <c r="M108" s="65"/>
      <c r="N108" s="65"/>
      <c r="O108" s="65"/>
      <c r="P108" s="65"/>
      <c r="Q108" s="65"/>
      <c r="R108" s="65"/>
      <c r="S108" s="65"/>
      <c r="T108" s="65"/>
      <c r="U108" s="65"/>
      <c r="V108" s="65"/>
      <c r="W108" s="65"/>
      <c r="X108" s="65"/>
      <c r="Y108" s="65"/>
      <c r="Z108" s="65"/>
      <c r="AA108" s="65"/>
      <c r="AB108" s="65"/>
      <c r="AC108" s="65"/>
      <c r="AD108" s="65"/>
      <c r="AE108" s="65"/>
      <c r="AF108" s="65"/>
      <c r="AG108" s="55"/>
      <c r="AH108" s="55"/>
      <c r="AI108" s="55"/>
      <c r="AJ108" s="55"/>
      <c r="AK108" s="55"/>
      <c r="AL108" s="68">
        <f t="shared" si="25"/>
        <v>1</v>
      </c>
      <c r="AM108" s="89">
        <f t="shared" si="26"/>
        <v>0</v>
      </c>
    </row>
    <row r="109" spans="2:39" x14ac:dyDescent="0.2">
      <c r="B109" s="13">
        <v>94</v>
      </c>
      <c r="C109" s="345"/>
      <c r="D109" s="362"/>
      <c r="E109" s="345"/>
      <c r="F109" s="10" t="s">
        <v>253</v>
      </c>
      <c r="G109" s="23" t="s">
        <v>254</v>
      </c>
      <c r="H109" s="12" t="s">
        <v>30</v>
      </c>
      <c r="I109" s="65"/>
      <c r="J109" s="65"/>
      <c r="K109" s="65"/>
      <c r="L109" s="65"/>
      <c r="M109" s="65"/>
      <c r="N109" s="65"/>
      <c r="O109" s="65"/>
      <c r="P109" s="65"/>
      <c r="Q109" s="65"/>
      <c r="R109" s="65"/>
      <c r="S109" s="65"/>
      <c r="T109" s="65"/>
      <c r="U109" s="65"/>
      <c r="V109" s="65"/>
      <c r="W109" s="65"/>
      <c r="X109" s="65"/>
      <c r="Y109" s="65"/>
      <c r="Z109" s="65"/>
      <c r="AA109" s="65"/>
      <c r="AB109" s="65"/>
      <c r="AC109" s="65"/>
      <c r="AD109" s="65"/>
      <c r="AE109" s="65"/>
      <c r="AF109" s="65"/>
      <c r="AG109" s="55"/>
      <c r="AH109" s="55"/>
      <c r="AI109" s="55"/>
      <c r="AJ109" s="55"/>
      <c r="AK109" s="55"/>
      <c r="AL109" s="68">
        <f t="shared" si="25"/>
        <v>1</v>
      </c>
      <c r="AM109" s="89">
        <f t="shared" si="26"/>
        <v>0</v>
      </c>
    </row>
    <row r="110" spans="2:39" x14ac:dyDescent="0.2">
      <c r="B110" s="13">
        <v>95</v>
      </c>
      <c r="C110" s="345"/>
      <c r="D110" s="362"/>
      <c r="E110" s="345"/>
      <c r="F110" s="10" t="s">
        <v>255</v>
      </c>
      <c r="G110" s="23" t="s">
        <v>256</v>
      </c>
      <c r="H110" s="12" t="s">
        <v>30</v>
      </c>
      <c r="I110" s="65"/>
      <c r="J110" s="65"/>
      <c r="K110" s="65"/>
      <c r="L110" s="65"/>
      <c r="M110" s="65"/>
      <c r="N110" s="65"/>
      <c r="O110" s="65"/>
      <c r="P110" s="65"/>
      <c r="Q110" s="65"/>
      <c r="R110" s="65"/>
      <c r="S110" s="65"/>
      <c r="T110" s="65"/>
      <c r="U110" s="65"/>
      <c r="V110" s="65"/>
      <c r="W110" s="65"/>
      <c r="X110" s="65"/>
      <c r="Y110" s="65"/>
      <c r="Z110" s="65"/>
      <c r="AA110" s="65"/>
      <c r="AB110" s="65"/>
      <c r="AC110" s="65"/>
      <c r="AD110" s="65"/>
      <c r="AE110" s="65"/>
      <c r="AF110" s="65"/>
      <c r="AG110" s="55"/>
      <c r="AH110" s="55"/>
      <c r="AI110" s="55"/>
      <c r="AJ110" s="55"/>
      <c r="AK110" s="55"/>
      <c r="AL110" s="68">
        <f t="shared" si="25"/>
        <v>1</v>
      </c>
      <c r="AM110" s="89">
        <f t="shared" si="26"/>
        <v>0</v>
      </c>
    </row>
    <row r="111" spans="2:39" x14ac:dyDescent="0.2">
      <c r="B111" s="13">
        <v>96</v>
      </c>
      <c r="C111" s="345"/>
      <c r="D111" s="362"/>
      <c r="E111" s="345"/>
      <c r="F111" s="17" t="s">
        <v>257</v>
      </c>
      <c r="G111" s="23" t="s">
        <v>248</v>
      </c>
      <c r="H111" s="12" t="s">
        <v>30</v>
      </c>
      <c r="I111" s="65"/>
      <c r="J111" s="65"/>
      <c r="K111" s="65"/>
      <c r="L111" s="65"/>
      <c r="M111" s="65"/>
      <c r="N111" s="6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  <c r="AB111" s="65"/>
      <c r="AC111" s="65"/>
      <c r="AD111" s="65"/>
      <c r="AE111" s="65"/>
      <c r="AF111" s="65"/>
      <c r="AG111" s="55"/>
      <c r="AH111" s="55"/>
      <c r="AI111" s="55"/>
      <c r="AJ111" s="55"/>
      <c r="AK111" s="55"/>
      <c r="AL111" s="68">
        <f t="shared" si="25"/>
        <v>1</v>
      </c>
      <c r="AM111" s="89">
        <f t="shared" si="26"/>
        <v>0</v>
      </c>
    </row>
    <row r="112" spans="2:39" x14ac:dyDescent="0.2">
      <c r="B112" s="13">
        <v>97</v>
      </c>
      <c r="C112" s="345"/>
      <c r="D112" s="362"/>
      <c r="E112" s="345"/>
      <c r="F112" s="17" t="s">
        <v>258</v>
      </c>
      <c r="G112" s="23" t="s">
        <v>259</v>
      </c>
      <c r="H112" s="12" t="s">
        <v>30</v>
      </c>
      <c r="I112" s="65"/>
      <c r="J112" s="65"/>
      <c r="K112" s="65"/>
      <c r="L112" s="65"/>
      <c r="M112" s="65"/>
      <c r="N112" s="65"/>
      <c r="O112" s="65"/>
      <c r="P112" s="65"/>
      <c r="Q112" s="65"/>
      <c r="R112" s="65"/>
      <c r="S112" s="65"/>
      <c r="T112" s="65"/>
      <c r="U112" s="65"/>
      <c r="V112" s="65"/>
      <c r="W112" s="65"/>
      <c r="X112" s="65"/>
      <c r="Y112" s="65"/>
      <c r="Z112" s="65"/>
      <c r="AA112" s="65"/>
      <c r="AB112" s="65"/>
      <c r="AC112" s="65"/>
      <c r="AD112" s="65"/>
      <c r="AE112" s="65"/>
      <c r="AF112" s="65"/>
      <c r="AG112" s="55"/>
      <c r="AH112" s="55"/>
      <c r="AI112" s="55"/>
      <c r="AJ112" s="55"/>
      <c r="AK112" s="55"/>
      <c r="AL112" s="68">
        <f t="shared" si="25"/>
        <v>1</v>
      </c>
      <c r="AM112" s="89">
        <f t="shared" si="26"/>
        <v>0</v>
      </c>
    </row>
    <row r="113" spans="2:39" x14ac:dyDescent="0.2">
      <c r="B113" s="13">
        <v>98</v>
      </c>
      <c r="C113" s="345"/>
      <c r="D113" s="362"/>
      <c r="E113" s="345"/>
      <c r="F113" s="10" t="s">
        <v>260</v>
      </c>
      <c r="G113" s="23" t="s">
        <v>261</v>
      </c>
      <c r="H113" s="12" t="s">
        <v>30</v>
      </c>
      <c r="I113" s="65"/>
      <c r="J113" s="65"/>
      <c r="K113" s="65"/>
      <c r="L113" s="65"/>
      <c r="M113" s="65"/>
      <c r="N113" s="65"/>
      <c r="O113" s="65"/>
      <c r="P113" s="65"/>
      <c r="Q113" s="65"/>
      <c r="R113" s="65"/>
      <c r="S113" s="65"/>
      <c r="T113" s="65"/>
      <c r="U113" s="65"/>
      <c r="V113" s="65"/>
      <c r="W113" s="65"/>
      <c r="X113" s="65"/>
      <c r="Y113" s="65"/>
      <c r="Z113" s="65"/>
      <c r="AA113" s="65"/>
      <c r="AB113" s="65"/>
      <c r="AC113" s="65"/>
      <c r="AD113" s="65"/>
      <c r="AE113" s="65"/>
      <c r="AF113" s="65"/>
      <c r="AG113" s="55"/>
      <c r="AH113" s="55"/>
      <c r="AI113" s="55"/>
      <c r="AJ113" s="55"/>
      <c r="AK113" s="55"/>
      <c r="AL113" s="68">
        <f t="shared" si="25"/>
        <v>1</v>
      </c>
      <c r="AM113" s="89">
        <f t="shared" si="26"/>
        <v>0</v>
      </c>
    </row>
    <row r="114" spans="2:39" ht="13.8" thickBot="1" x14ac:dyDescent="0.25">
      <c r="B114" s="13">
        <v>99</v>
      </c>
      <c r="C114" s="345"/>
      <c r="D114" s="362"/>
      <c r="E114" s="345"/>
      <c r="F114" s="33" t="s">
        <v>262</v>
      </c>
      <c r="G114" s="34" t="s">
        <v>263</v>
      </c>
      <c r="H114" s="12" t="s">
        <v>30</v>
      </c>
      <c r="I114" s="65"/>
      <c r="J114" s="65"/>
      <c r="K114" s="65"/>
      <c r="L114" s="65"/>
      <c r="M114" s="65"/>
      <c r="N114" s="65"/>
      <c r="O114" s="65"/>
      <c r="P114" s="65"/>
      <c r="Q114" s="65"/>
      <c r="R114" s="65"/>
      <c r="S114" s="65"/>
      <c r="T114" s="65"/>
      <c r="U114" s="65"/>
      <c r="V114" s="65"/>
      <c r="W114" s="65"/>
      <c r="X114" s="65"/>
      <c r="Y114" s="65"/>
      <c r="Z114" s="65"/>
      <c r="AA114" s="65"/>
      <c r="AB114" s="65"/>
      <c r="AC114" s="65"/>
      <c r="AD114" s="65"/>
      <c r="AE114" s="65"/>
      <c r="AF114" s="65"/>
      <c r="AG114" s="55"/>
      <c r="AH114" s="55"/>
      <c r="AI114" s="55"/>
      <c r="AJ114" s="55"/>
      <c r="AK114" s="55"/>
      <c r="AL114" s="68">
        <f t="shared" si="25"/>
        <v>1</v>
      </c>
      <c r="AM114" s="89">
        <f t="shared" si="26"/>
        <v>0</v>
      </c>
    </row>
    <row r="115" spans="2:39" ht="13.8" thickBot="1" x14ac:dyDescent="0.25">
      <c r="B115" s="13"/>
      <c r="C115" s="345"/>
      <c r="D115" s="362"/>
      <c r="E115" s="345"/>
      <c r="F115" s="42" t="s">
        <v>337</v>
      </c>
      <c r="G115" s="43"/>
      <c r="H115" s="43"/>
      <c r="I115" s="56">
        <f>1-(COUNTIF(I94:I114,"☓"))/21</f>
        <v>1</v>
      </c>
      <c r="J115" s="59">
        <f t="shared" ref="J115:AK115" si="27">1-(COUNTIF(J94:J114,"☓"))/21</f>
        <v>1</v>
      </c>
      <c r="K115" s="59">
        <f t="shared" si="27"/>
        <v>1</v>
      </c>
      <c r="L115" s="59">
        <f t="shared" si="27"/>
        <v>1</v>
      </c>
      <c r="M115" s="59">
        <f t="shared" si="27"/>
        <v>1</v>
      </c>
      <c r="N115" s="59">
        <f t="shared" si="27"/>
        <v>1</v>
      </c>
      <c r="O115" s="59">
        <f t="shared" si="27"/>
        <v>1</v>
      </c>
      <c r="P115" s="59">
        <f t="shared" si="27"/>
        <v>1</v>
      </c>
      <c r="Q115" s="59">
        <f t="shared" si="27"/>
        <v>1</v>
      </c>
      <c r="R115" s="59">
        <f t="shared" si="27"/>
        <v>1</v>
      </c>
      <c r="S115" s="59">
        <f t="shared" si="27"/>
        <v>1</v>
      </c>
      <c r="T115" s="59">
        <f t="shared" si="27"/>
        <v>1</v>
      </c>
      <c r="U115" s="59">
        <f t="shared" si="27"/>
        <v>1</v>
      </c>
      <c r="V115" s="59">
        <f t="shared" si="27"/>
        <v>1</v>
      </c>
      <c r="W115" s="59">
        <f t="shared" si="27"/>
        <v>1</v>
      </c>
      <c r="X115" s="59">
        <f t="shared" si="27"/>
        <v>1</v>
      </c>
      <c r="Y115" s="59">
        <f t="shared" si="27"/>
        <v>1</v>
      </c>
      <c r="Z115" s="59">
        <f t="shared" si="27"/>
        <v>1</v>
      </c>
      <c r="AA115" s="59">
        <f t="shared" si="27"/>
        <v>1</v>
      </c>
      <c r="AB115" s="59">
        <f t="shared" si="27"/>
        <v>1</v>
      </c>
      <c r="AC115" s="59">
        <f t="shared" si="27"/>
        <v>1</v>
      </c>
      <c r="AD115" s="59">
        <f t="shared" si="27"/>
        <v>1</v>
      </c>
      <c r="AE115" s="59">
        <f t="shared" si="27"/>
        <v>1</v>
      </c>
      <c r="AF115" s="59">
        <f t="shared" si="27"/>
        <v>1</v>
      </c>
      <c r="AG115" s="59">
        <f t="shared" si="27"/>
        <v>1</v>
      </c>
      <c r="AH115" s="59">
        <f t="shared" si="27"/>
        <v>1</v>
      </c>
      <c r="AI115" s="59">
        <f t="shared" si="27"/>
        <v>1</v>
      </c>
      <c r="AJ115" s="59">
        <f t="shared" si="27"/>
        <v>1</v>
      </c>
      <c r="AK115" s="59">
        <f t="shared" si="27"/>
        <v>1</v>
      </c>
      <c r="AL115" s="97" t="str">
        <f>IF(AM115=0,"100%",AVERAGE(I115:AK115))</f>
        <v>100%</v>
      </c>
      <c r="AM115" s="93">
        <f>SUM(AM94:AM114)</f>
        <v>0</v>
      </c>
    </row>
    <row r="116" spans="2:39" ht="13.8" thickBot="1" x14ac:dyDescent="0.25">
      <c r="B116" s="52"/>
      <c r="C116" s="345"/>
      <c r="D116" s="362"/>
      <c r="E116" s="345"/>
      <c r="F116" s="46" t="s">
        <v>338</v>
      </c>
      <c r="G116" s="47"/>
      <c r="H116" s="47"/>
      <c r="I116" s="73">
        <f>AVERAGE(I115,I93,I76,I73,I70,I62,I59,I52,I40,I35,I11)</f>
        <v>1</v>
      </c>
      <c r="J116" s="72">
        <f t="shared" ref="J116:AK116" si="28">AVERAGE(J115,J93,J76,J73,J70,J62,J59,J52,J40,J35,J11)</f>
        <v>1</v>
      </c>
      <c r="K116" s="72">
        <f t="shared" si="28"/>
        <v>1</v>
      </c>
      <c r="L116" s="72">
        <f t="shared" si="28"/>
        <v>1</v>
      </c>
      <c r="M116" s="72">
        <f t="shared" si="28"/>
        <v>1</v>
      </c>
      <c r="N116" s="72">
        <f t="shared" si="28"/>
        <v>1</v>
      </c>
      <c r="O116" s="72">
        <f t="shared" si="28"/>
        <v>1</v>
      </c>
      <c r="P116" s="72">
        <f t="shared" si="28"/>
        <v>1</v>
      </c>
      <c r="Q116" s="72">
        <f t="shared" si="28"/>
        <v>1</v>
      </c>
      <c r="R116" s="72">
        <f t="shared" si="28"/>
        <v>1</v>
      </c>
      <c r="S116" s="72">
        <f t="shared" si="28"/>
        <v>1</v>
      </c>
      <c r="T116" s="72">
        <f t="shared" si="28"/>
        <v>1</v>
      </c>
      <c r="U116" s="72">
        <f t="shared" si="28"/>
        <v>1</v>
      </c>
      <c r="V116" s="72">
        <f t="shared" si="28"/>
        <v>1</v>
      </c>
      <c r="W116" s="72">
        <f t="shared" si="28"/>
        <v>1</v>
      </c>
      <c r="X116" s="72">
        <f t="shared" si="28"/>
        <v>1</v>
      </c>
      <c r="Y116" s="72">
        <f t="shared" si="28"/>
        <v>1</v>
      </c>
      <c r="Z116" s="72">
        <f t="shared" si="28"/>
        <v>1</v>
      </c>
      <c r="AA116" s="72">
        <f t="shared" si="28"/>
        <v>1</v>
      </c>
      <c r="AB116" s="72">
        <f t="shared" si="28"/>
        <v>1</v>
      </c>
      <c r="AC116" s="72">
        <f t="shared" si="28"/>
        <v>1</v>
      </c>
      <c r="AD116" s="72">
        <f t="shared" si="28"/>
        <v>1</v>
      </c>
      <c r="AE116" s="72">
        <f t="shared" si="28"/>
        <v>1</v>
      </c>
      <c r="AF116" s="72">
        <f t="shared" si="28"/>
        <v>1</v>
      </c>
      <c r="AG116" s="72">
        <f t="shared" si="28"/>
        <v>1</v>
      </c>
      <c r="AH116" s="72">
        <f t="shared" si="28"/>
        <v>1</v>
      </c>
      <c r="AI116" s="72">
        <f t="shared" si="28"/>
        <v>1</v>
      </c>
      <c r="AJ116" s="72">
        <f t="shared" si="28"/>
        <v>1</v>
      </c>
      <c r="AK116" s="72">
        <f t="shared" si="28"/>
        <v>1</v>
      </c>
      <c r="AL116" s="98">
        <f>1-AM116/3069</f>
        <v>1</v>
      </c>
      <c r="AM116" s="95">
        <f>AM115+AM93+AM76+AM73+AM70+AM62+AM59+AM52+AM40+AM35+AM23+AM11</f>
        <v>0</v>
      </c>
    </row>
    <row r="117" spans="2:39" x14ac:dyDescent="0.2">
      <c r="B117" s="37">
        <v>100</v>
      </c>
      <c r="C117" s="366" t="s">
        <v>264</v>
      </c>
      <c r="D117" s="366"/>
      <c r="E117" s="367"/>
      <c r="F117" s="36" t="s">
        <v>265</v>
      </c>
      <c r="G117" s="31" t="s">
        <v>266</v>
      </c>
      <c r="H117" s="9" t="s">
        <v>267</v>
      </c>
      <c r="I117" s="65"/>
      <c r="J117" s="65"/>
      <c r="K117" s="65"/>
      <c r="L117" s="65"/>
      <c r="M117" s="65"/>
      <c r="N117" s="65"/>
      <c r="O117" s="65"/>
      <c r="P117" s="65"/>
      <c r="Q117" s="65"/>
      <c r="R117" s="65"/>
      <c r="S117" s="65"/>
      <c r="T117" s="65"/>
      <c r="U117" s="65"/>
      <c r="V117" s="65"/>
      <c r="W117" s="65"/>
      <c r="X117" s="55"/>
      <c r="Y117" s="55"/>
      <c r="Z117" s="55"/>
      <c r="AA117" s="55"/>
      <c r="AB117" s="55"/>
      <c r="AC117" s="65"/>
      <c r="AD117" s="55"/>
      <c r="AE117" s="55"/>
      <c r="AF117" s="55"/>
      <c r="AG117" s="55"/>
      <c r="AH117" s="55"/>
      <c r="AI117" s="55"/>
      <c r="AJ117" s="55"/>
      <c r="AK117" s="55"/>
      <c r="AL117" s="68">
        <f t="shared" ref="AL117:AL147" si="29">IF(COUNTA(I117:AK117)=0,1,1-COUNTIF(I117:AK117,"☓")/28)</f>
        <v>1</v>
      </c>
      <c r="AM117" s="89">
        <f t="shared" ref="AM117:AM147" si="30">COUNTA(I117:AK117)</f>
        <v>0</v>
      </c>
    </row>
    <row r="118" spans="2:39" x14ac:dyDescent="0.2">
      <c r="B118" s="37">
        <v>101</v>
      </c>
      <c r="C118" s="368"/>
      <c r="D118" s="368"/>
      <c r="E118" s="369"/>
      <c r="F118" s="32" t="s">
        <v>269</v>
      </c>
      <c r="G118" s="23" t="s">
        <v>270</v>
      </c>
      <c r="H118" s="12" t="s">
        <v>267</v>
      </c>
      <c r="I118" s="65"/>
      <c r="J118" s="65"/>
      <c r="K118" s="65"/>
      <c r="L118" s="65"/>
      <c r="M118" s="65"/>
      <c r="N118" s="65"/>
      <c r="O118" s="65"/>
      <c r="P118" s="65"/>
      <c r="Q118" s="65"/>
      <c r="R118" s="65"/>
      <c r="S118" s="65"/>
      <c r="T118" s="65"/>
      <c r="U118" s="65"/>
      <c r="V118" s="65"/>
      <c r="W118" s="65"/>
      <c r="X118" s="55"/>
      <c r="Y118" s="55"/>
      <c r="Z118" s="55"/>
      <c r="AA118" s="55"/>
      <c r="AB118" s="55"/>
      <c r="AC118" s="65"/>
      <c r="AD118" s="55"/>
      <c r="AE118" s="55"/>
      <c r="AF118" s="55"/>
      <c r="AG118" s="55"/>
      <c r="AH118" s="55"/>
      <c r="AI118" s="55"/>
      <c r="AJ118" s="55"/>
      <c r="AK118" s="55"/>
      <c r="AL118" s="68">
        <f t="shared" si="29"/>
        <v>1</v>
      </c>
      <c r="AM118" s="89">
        <f t="shared" si="30"/>
        <v>0</v>
      </c>
    </row>
    <row r="119" spans="2:39" x14ac:dyDescent="0.2">
      <c r="B119" s="37">
        <v>102</v>
      </c>
      <c r="C119" s="368"/>
      <c r="D119" s="368"/>
      <c r="E119" s="369"/>
      <c r="F119" s="32" t="s">
        <v>271</v>
      </c>
      <c r="G119" s="23" t="s">
        <v>272</v>
      </c>
      <c r="H119" s="12" t="s">
        <v>90</v>
      </c>
      <c r="I119" s="65"/>
      <c r="J119" s="65"/>
      <c r="K119" s="65"/>
      <c r="L119" s="65"/>
      <c r="M119" s="65"/>
      <c r="N119" s="65"/>
      <c r="O119" s="65"/>
      <c r="P119" s="65"/>
      <c r="Q119" s="65"/>
      <c r="R119" s="65"/>
      <c r="S119" s="65"/>
      <c r="T119" s="65"/>
      <c r="U119" s="65"/>
      <c r="V119" s="65"/>
      <c r="W119" s="65"/>
      <c r="X119" s="65"/>
      <c r="Y119" s="65"/>
      <c r="Z119" s="65"/>
      <c r="AA119" s="65"/>
      <c r="AB119" s="65"/>
      <c r="AC119" s="65"/>
      <c r="AD119" s="65"/>
      <c r="AE119" s="65"/>
      <c r="AF119" s="65"/>
      <c r="AG119" s="65"/>
      <c r="AH119" s="65"/>
      <c r="AI119" s="65"/>
      <c r="AJ119" s="65"/>
      <c r="AK119" s="65"/>
      <c r="AL119" s="68">
        <f t="shared" si="29"/>
        <v>1</v>
      </c>
      <c r="AM119" s="89">
        <f t="shared" si="30"/>
        <v>0</v>
      </c>
    </row>
    <row r="120" spans="2:39" x14ac:dyDescent="0.2">
      <c r="B120" s="37">
        <v>103</v>
      </c>
      <c r="C120" s="368"/>
      <c r="D120" s="368"/>
      <c r="E120" s="369"/>
      <c r="F120" s="32" t="s">
        <v>273</v>
      </c>
      <c r="G120" s="23" t="s">
        <v>274</v>
      </c>
      <c r="H120" s="12" t="s">
        <v>267</v>
      </c>
      <c r="I120" s="65"/>
      <c r="J120" s="65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65"/>
      <c r="V120" s="65"/>
      <c r="W120" s="65"/>
      <c r="X120" s="65"/>
      <c r="Y120" s="65"/>
      <c r="Z120" s="65"/>
      <c r="AA120" s="65"/>
      <c r="AB120" s="65"/>
      <c r="AC120" s="65"/>
      <c r="AD120" s="65"/>
      <c r="AE120" s="65"/>
      <c r="AF120" s="65"/>
      <c r="AG120" s="65"/>
      <c r="AH120" s="65"/>
      <c r="AI120" s="65"/>
      <c r="AJ120" s="65"/>
      <c r="AK120" s="65"/>
      <c r="AL120" s="68">
        <f t="shared" si="29"/>
        <v>1</v>
      </c>
      <c r="AM120" s="89">
        <f t="shared" si="30"/>
        <v>0</v>
      </c>
    </row>
    <row r="121" spans="2:39" x14ac:dyDescent="0.2">
      <c r="B121" s="37">
        <v>104</v>
      </c>
      <c r="C121" s="368"/>
      <c r="D121" s="368"/>
      <c r="E121" s="369"/>
      <c r="F121" s="32" t="s">
        <v>276</v>
      </c>
      <c r="G121" s="23" t="s">
        <v>277</v>
      </c>
      <c r="H121" s="12" t="s">
        <v>267</v>
      </c>
      <c r="I121" s="65"/>
      <c r="J121" s="65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65"/>
      <c r="V121" s="65"/>
      <c r="W121" s="65"/>
      <c r="X121" s="65"/>
      <c r="Y121" s="65"/>
      <c r="Z121" s="65"/>
      <c r="AA121" s="65"/>
      <c r="AB121" s="65"/>
      <c r="AC121" s="65"/>
      <c r="AD121" s="65"/>
      <c r="AE121" s="65"/>
      <c r="AF121" s="65"/>
      <c r="AG121" s="65"/>
      <c r="AH121" s="65"/>
      <c r="AI121" s="65"/>
      <c r="AJ121" s="65"/>
      <c r="AK121" s="65"/>
      <c r="AL121" s="68">
        <f t="shared" si="29"/>
        <v>1</v>
      </c>
      <c r="AM121" s="89">
        <f t="shared" si="30"/>
        <v>0</v>
      </c>
    </row>
    <row r="122" spans="2:39" x14ac:dyDescent="0.2">
      <c r="B122" s="37">
        <v>105</v>
      </c>
      <c r="C122" s="368"/>
      <c r="D122" s="368"/>
      <c r="E122" s="369"/>
      <c r="F122" s="32" t="s">
        <v>278</v>
      </c>
      <c r="G122" s="23" t="s">
        <v>279</v>
      </c>
      <c r="H122" s="12" t="s">
        <v>267</v>
      </c>
      <c r="I122" s="65"/>
      <c r="J122" s="65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65"/>
      <c r="V122" s="65"/>
      <c r="W122" s="65"/>
      <c r="X122" s="65"/>
      <c r="Y122" s="65"/>
      <c r="Z122" s="65"/>
      <c r="AA122" s="65"/>
      <c r="AB122" s="65"/>
      <c r="AC122" s="65"/>
      <c r="AD122" s="65"/>
      <c r="AE122" s="65"/>
      <c r="AF122" s="65"/>
      <c r="AG122" s="65"/>
      <c r="AH122" s="65"/>
      <c r="AI122" s="65"/>
      <c r="AJ122" s="65"/>
      <c r="AK122" s="65"/>
      <c r="AL122" s="68">
        <f t="shared" si="29"/>
        <v>1</v>
      </c>
      <c r="AM122" s="89">
        <f t="shared" si="30"/>
        <v>0</v>
      </c>
    </row>
    <row r="123" spans="2:39" x14ac:dyDescent="0.2">
      <c r="B123" s="37">
        <v>106</v>
      </c>
      <c r="C123" s="368"/>
      <c r="D123" s="368"/>
      <c r="E123" s="369"/>
      <c r="F123" s="32" t="s">
        <v>280</v>
      </c>
      <c r="G123" s="23" t="s">
        <v>281</v>
      </c>
      <c r="H123" s="12" t="s">
        <v>267</v>
      </c>
      <c r="I123" s="65"/>
      <c r="J123" s="65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65"/>
      <c r="V123" s="65"/>
      <c r="W123" s="65"/>
      <c r="X123" s="65"/>
      <c r="Y123" s="65"/>
      <c r="Z123" s="65"/>
      <c r="AA123" s="65"/>
      <c r="AB123" s="65"/>
      <c r="AC123" s="65"/>
      <c r="AD123" s="65"/>
      <c r="AE123" s="65"/>
      <c r="AF123" s="65"/>
      <c r="AG123" s="65"/>
      <c r="AH123" s="65"/>
      <c r="AI123" s="65"/>
      <c r="AJ123" s="65"/>
      <c r="AK123" s="65"/>
      <c r="AL123" s="68">
        <f t="shared" si="29"/>
        <v>1</v>
      </c>
      <c r="AM123" s="89">
        <f t="shared" si="30"/>
        <v>0</v>
      </c>
    </row>
    <row r="124" spans="2:39" x14ac:dyDescent="0.2">
      <c r="B124" s="37">
        <v>107</v>
      </c>
      <c r="C124" s="368"/>
      <c r="D124" s="368"/>
      <c r="E124" s="369"/>
      <c r="F124" s="32" t="s">
        <v>282</v>
      </c>
      <c r="G124" s="23" t="s">
        <v>283</v>
      </c>
      <c r="H124" s="12" t="s">
        <v>284</v>
      </c>
      <c r="I124" s="65"/>
      <c r="J124" s="65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65"/>
      <c r="V124" s="65"/>
      <c r="W124" s="65"/>
      <c r="X124" s="65"/>
      <c r="Y124" s="65"/>
      <c r="Z124" s="65"/>
      <c r="AA124" s="65"/>
      <c r="AB124" s="65"/>
      <c r="AC124" s="65"/>
      <c r="AD124" s="65"/>
      <c r="AE124" s="65"/>
      <c r="AF124" s="65"/>
      <c r="AG124" s="65"/>
      <c r="AH124" s="65"/>
      <c r="AI124" s="65"/>
      <c r="AJ124" s="65"/>
      <c r="AK124" s="65"/>
      <c r="AL124" s="68">
        <f t="shared" si="29"/>
        <v>1</v>
      </c>
      <c r="AM124" s="89">
        <f t="shared" si="30"/>
        <v>0</v>
      </c>
    </row>
    <row r="125" spans="2:39" x14ac:dyDescent="0.2">
      <c r="B125" s="37">
        <v>108</v>
      </c>
      <c r="C125" s="368"/>
      <c r="D125" s="368"/>
      <c r="E125" s="369"/>
      <c r="F125" s="32" t="s">
        <v>285</v>
      </c>
      <c r="G125" s="23" t="s">
        <v>286</v>
      </c>
      <c r="H125" s="12" t="s">
        <v>284</v>
      </c>
      <c r="I125" s="65"/>
      <c r="J125" s="65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65"/>
      <c r="V125" s="65"/>
      <c r="W125" s="65"/>
      <c r="X125" s="65"/>
      <c r="Y125" s="65"/>
      <c r="Z125" s="65"/>
      <c r="AA125" s="65"/>
      <c r="AB125" s="65"/>
      <c r="AC125" s="65"/>
      <c r="AD125" s="65"/>
      <c r="AE125" s="65"/>
      <c r="AF125" s="65"/>
      <c r="AG125" s="65"/>
      <c r="AH125" s="65"/>
      <c r="AI125" s="65"/>
      <c r="AJ125" s="65"/>
      <c r="AK125" s="65"/>
      <c r="AL125" s="68">
        <f t="shared" si="29"/>
        <v>1</v>
      </c>
      <c r="AM125" s="89">
        <f t="shared" si="30"/>
        <v>0</v>
      </c>
    </row>
    <row r="126" spans="2:39" x14ac:dyDescent="0.2">
      <c r="B126" s="37">
        <v>109</v>
      </c>
      <c r="C126" s="368"/>
      <c r="D126" s="368"/>
      <c r="E126" s="369"/>
      <c r="F126" s="32" t="s">
        <v>287</v>
      </c>
      <c r="G126" s="23" t="s">
        <v>288</v>
      </c>
      <c r="H126" s="12" t="s">
        <v>284</v>
      </c>
      <c r="I126" s="65"/>
      <c r="J126" s="65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65"/>
      <c r="V126" s="65"/>
      <c r="W126" s="65"/>
      <c r="X126" s="65"/>
      <c r="Y126" s="65"/>
      <c r="Z126" s="65"/>
      <c r="AA126" s="65"/>
      <c r="AB126" s="65"/>
      <c r="AC126" s="65"/>
      <c r="AD126" s="65"/>
      <c r="AE126" s="65"/>
      <c r="AF126" s="65"/>
      <c r="AG126" s="65"/>
      <c r="AH126" s="65"/>
      <c r="AI126" s="65"/>
      <c r="AJ126" s="65"/>
      <c r="AK126" s="65"/>
      <c r="AL126" s="68">
        <f t="shared" si="29"/>
        <v>1</v>
      </c>
      <c r="AM126" s="89">
        <f t="shared" si="30"/>
        <v>0</v>
      </c>
    </row>
    <row r="127" spans="2:39" x14ac:dyDescent="0.2">
      <c r="B127" s="37">
        <v>110</v>
      </c>
      <c r="C127" s="368"/>
      <c r="D127" s="368"/>
      <c r="E127" s="369"/>
      <c r="F127" s="32" t="s">
        <v>289</v>
      </c>
      <c r="G127" s="23" t="s">
        <v>290</v>
      </c>
      <c r="H127" s="12" t="s">
        <v>284</v>
      </c>
      <c r="I127" s="65"/>
      <c r="J127" s="65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65"/>
      <c r="V127" s="65"/>
      <c r="W127" s="65"/>
      <c r="X127" s="65"/>
      <c r="Y127" s="65"/>
      <c r="Z127" s="65"/>
      <c r="AA127" s="65"/>
      <c r="AB127" s="65"/>
      <c r="AC127" s="65"/>
      <c r="AD127" s="65"/>
      <c r="AE127" s="65"/>
      <c r="AF127" s="65"/>
      <c r="AG127" s="65"/>
      <c r="AH127" s="65"/>
      <c r="AI127" s="65"/>
      <c r="AJ127" s="65"/>
      <c r="AK127" s="65"/>
      <c r="AL127" s="68">
        <f t="shared" si="29"/>
        <v>1</v>
      </c>
      <c r="AM127" s="89">
        <f t="shared" si="30"/>
        <v>0</v>
      </c>
    </row>
    <row r="128" spans="2:39" x14ac:dyDescent="0.2">
      <c r="B128" s="37">
        <v>111</v>
      </c>
      <c r="C128" s="368"/>
      <c r="D128" s="368"/>
      <c r="E128" s="369"/>
      <c r="F128" s="32" t="s">
        <v>291</v>
      </c>
      <c r="G128" s="23" t="s">
        <v>292</v>
      </c>
      <c r="H128" s="12" t="s">
        <v>90</v>
      </c>
      <c r="I128" s="65"/>
      <c r="J128" s="65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65"/>
      <c r="V128" s="65"/>
      <c r="W128" s="65"/>
      <c r="X128" s="65"/>
      <c r="Y128" s="65"/>
      <c r="Z128" s="65"/>
      <c r="AA128" s="65"/>
      <c r="AB128" s="65"/>
      <c r="AC128" s="65"/>
      <c r="AD128" s="65"/>
      <c r="AE128" s="65"/>
      <c r="AF128" s="65"/>
      <c r="AG128" s="65"/>
      <c r="AH128" s="65"/>
      <c r="AI128" s="65"/>
      <c r="AJ128" s="65"/>
      <c r="AK128" s="65"/>
      <c r="AL128" s="68">
        <f t="shared" si="29"/>
        <v>1</v>
      </c>
      <c r="AM128" s="89">
        <f t="shared" si="30"/>
        <v>0</v>
      </c>
    </row>
    <row r="129" spans="2:39" x14ac:dyDescent="0.2">
      <c r="B129" s="37">
        <v>112</v>
      </c>
      <c r="C129" s="368"/>
      <c r="D129" s="368"/>
      <c r="E129" s="369"/>
      <c r="F129" s="32" t="s">
        <v>293</v>
      </c>
      <c r="G129" s="23" t="s">
        <v>294</v>
      </c>
      <c r="H129" s="12" t="s">
        <v>267</v>
      </c>
      <c r="I129" s="65"/>
      <c r="J129" s="65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65"/>
      <c r="V129" s="65"/>
      <c r="W129" s="65"/>
      <c r="X129" s="65"/>
      <c r="Y129" s="65"/>
      <c r="Z129" s="65"/>
      <c r="AA129" s="65"/>
      <c r="AB129" s="65"/>
      <c r="AC129" s="65"/>
      <c r="AD129" s="65"/>
      <c r="AE129" s="65"/>
      <c r="AF129" s="65"/>
      <c r="AG129" s="65"/>
      <c r="AH129" s="65"/>
      <c r="AI129" s="65"/>
      <c r="AJ129" s="65"/>
      <c r="AK129" s="65"/>
      <c r="AL129" s="68">
        <f t="shared" si="29"/>
        <v>1</v>
      </c>
      <c r="AM129" s="89">
        <f t="shared" si="30"/>
        <v>0</v>
      </c>
    </row>
    <row r="130" spans="2:39" x14ac:dyDescent="0.2">
      <c r="B130" s="37">
        <v>113</v>
      </c>
      <c r="C130" s="368"/>
      <c r="D130" s="368"/>
      <c r="E130" s="369"/>
      <c r="F130" s="32" t="s">
        <v>296</v>
      </c>
      <c r="G130" s="23" t="s">
        <v>297</v>
      </c>
      <c r="H130" s="12" t="s">
        <v>267</v>
      </c>
      <c r="I130" s="65"/>
      <c r="J130" s="65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65"/>
      <c r="V130" s="65"/>
      <c r="W130" s="65"/>
      <c r="X130" s="65"/>
      <c r="Y130" s="65"/>
      <c r="Z130" s="65"/>
      <c r="AA130" s="65"/>
      <c r="AB130" s="65"/>
      <c r="AC130" s="65"/>
      <c r="AD130" s="65"/>
      <c r="AE130" s="65"/>
      <c r="AF130" s="65"/>
      <c r="AG130" s="65"/>
      <c r="AH130" s="65"/>
      <c r="AI130" s="65"/>
      <c r="AJ130" s="65"/>
      <c r="AK130" s="65"/>
      <c r="AL130" s="68">
        <f t="shared" si="29"/>
        <v>1</v>
      </c>
      <c r="AM130" s="89">
        <f t="shared" si="30"/>
        <v>0</v>
      </c>
    </row>
    <row r="131" spans="2:39" x14ac:dyDescent="0.2">
      <c r="B131" s="37">
        <v>114</v>
      </c>
      <c r="C131" s="368"/>
      <c r="D131" s="368"/>
      <c r="E131" s="369"/>
      <c r="F131" s="32" t="s">
        <v>298</v>
      </c>
      <c r="G131" s="23" t="s">
        <v>299</v>
      </c>
      <c r="H131" s="12" t="s">
        <v>267</v>
      </c>
      <c r="I131" s="65"/>
      <c r="J131" s="65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65"/>
      <c r="V131" s="65"/>
      <c r="W131" s="65"/>
      <c r="X131" s="65"/>
      <c r="Y131" s="65"/>
      <c r="Z131" s="65"/>
      <c r="AA131" s="65"/>
      <c r="AB131" s="65"/>
      <c r="AC131" s="65"/>
      <c r="AD131" s="65"/>
      <c r="AE131" s="65"/>
      <c r="AF131" s="65"/>
      <c r="AG131" s="65"/>
      <c r="AH131" s="65"/>
      <c r="AI131" s="65"/>
      <c r="AJ131" s="65"/>
      <c r="AK131" s="65"/>
      <c r="AL131" s="68">
        <f t="shared" si="29"/>
        <v>1</v>
      </c>
      <c r="AM131" s="89">
        <f t="shared" si="30"/>
        <v>0</v>
      </c>
    </row>
    <row r="132" spans="2:39" x14ac:dyDescent="0.2">
      <c r="B132" s="37">
        <v>115</v>
      </c>
      <c r="C132" s="368"/>
      <c r="D132" s="368"/>
      <c r="E132" s="369"/>
      <c r="F132" s="32" t="s">
        <v>300</v>
      </c>
      <c r="G132" s="23" t="s">
        <v>301</v>
      </c>
      <c r="H132" s="12" t="s">
        <v>267</v>
      </c>
      <c r="I132" s="65"/>
      <c r="J132" s="65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65"/>
      <c r="V132" s="65"/>
      <c r="W132" s="65"/>
      <c r="X132" s="65"/>
      <c r="Y132" s="65"/>
      <c r="Z132" s="65"/>
      <c r="AA132" s="65"/>
      <c r="AB132" s="65"/>
      <c r="AC132" s="65"/>
      <c r="AD132" s="65"/>
      <c r="AE132" s="65"/>
      <c r="AF132" s="65"/>
      <c r="AG132" s="65"/>
      <c r="AH132" s="65"/>
      <c r="AI132" s="65"/>
      <c r="AJ132" s="65"/>
      <c r="AK132" s="65"/>
      <c r="AL132" s="68">
        <f t="shared" si="29"/>
        <v>1</v>
      </c>
      <c r="AM132" s="89">
        <f t="shared" si="30"/>
        <v>0</v>
      </c>
    </row>
    <row r="133" spans="2:39" x14ac:dyDescent="0.2">
      <c r="B133" s="37">
        <v>116</v>
      </c>
      <c r="C133" s="368"/>
      <c r="D133" s="368"/>
      <c r="E133" s="369"/>
      <c r="F133" s="32" t="s">
        <v>302</v>
      </c>
      <c r="G133" s="23" t="s">
        <v>303</v>
      </c>
      <c r="H133" s="12" t="s">
        <v>90</v>
      </c>
      <c r="I133" s="65"/>
      <c r="J133" s="65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65"/>
      <c r="V133" s="65"/>
      <c r="W133" s="65"/>
      <c r="X133" s="65"/>
      <c r="Y133" s="65"/>
      <c r="Z133" s="65"/>
      <c r="AA133" s="65"/>
      <c r="AB133" s="65"/>
      <c r="AC133" s="65"/>
      <c r="AD133" s="65"/>
      <c r="AE133" s="65"/>
      <c r="AF133" s="65"/>
      <c r="AG133" s="65"/>
      <c r="AH133" s="65"/>
      <c r="AI133" s="65"/>
      <c r="AJ133" s="65"/>
      <c r="AK133" s="65"/>
      <c r="AL133" s="68">
        <f t="shared" si="29"/>
        <v>1</v>
      </c>
      <c r="AM133" s="89">
        <f t="shared" si="30"/>
        <v>0</v>
      </c>
    </row>
    <row r="134" spans="2:39" x14ac:dyDescent="0.2">
      <c r="B134" s="37">
        <v>117</v>
      </c>
      <c r="C134" s="368"/>
      <c r="D134" s="368"/>
      <c r="E134" s="369"/>
      <c r="F134" s="32" t="s">
        <v>304</v>
      </c>
      <c r="G134" s="23" t="s">
        <v>305</v>
      </c>
      <c r="H134" s="12" t="s">
        <v>90</v>
      </c>
      <c r="I134" s="65"/>
      <c r="J134" s="65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65"/>
      <c r="V134" s="65"/>
      <c r="W134" s="65"/>
      <c r="X134" s="65"/>
      <c r="Y134" s="65"/>
      <c r="Z134" s="65"/>
      <c r="AA134" s="65"/>
      <c r="AB134" s="65"/>
      <c r="AC134" s="65"/>
      <c r="AD134" s="65"/>
      <c r="AE134" s="65"/>
      <c r="AF134" s="65"/>
      <c r="AG134" s="65"/>
      <c r="AH134" s="65"/>
      <c r="AI134" s="65"/>
      <c r="AJ134" s="65"/>
      <c r="AK134" s="65"/>
      <c r="AL134" s="68">
        <f t="shared" si="29"/>
        <v>1</v>
      </c>
      <c r="AM134" s="89">
        <f t="shared" si="30"/>
        <v>0</v>
      </c>
    </row>
    <row r="135" spans="2:39" x14ac:dyDescent="0.2">
      <c r="B135" s="37">
        <v>118</v>
      </c>
      <c r="C135" s="368"/>
      <c r="D135" s="368"/>
      <c r="E135" s="369"/>
      <c r="F135" s="32" t="s">
        <v>307</v>
      </c>
      <c r="G135" s="23" t="s">
        <v>308</v>
      </c>
      <c r="H135" s="12" t="s">
        <v>90</v>
      </c>
      <c r="I135" s="65"/>
      <c r="J135" s="65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65"/>
      <c r="V135" s="65"/>
      <c r="W135" s="65"/>
      <c r="X135" s="65"/>
      <c r="Y135" s="65"/>
      <c r="Z135" s="65"/>
      <c r="AA135" s="65"/>
      <c r="AB135" s="65"/>
      <c r="AC135" s="65"/>
      <c r="AD135" s="65"/>
      <c r="AE135" s="65"/>
      <c r="AF135" s="65"/>
      <c r="AG135" s="65"/>
      <c r="AH135" s="65"/>
      <c r="AI135" s="65"/>
      <c r="AJ135" s="65"/>
      <c r="AK135" s="65"/>
      <c r="AL135" s="68">
        <f t="shared" si="29"/>
        <v>1</v>
      </c>
      <c r="AM135" s="89">
        <f t="shared" si="30"/>
        <v>0</v>
      </c>
    </row>
    <row r="136" spans="2:39" x14ac:dyDescent="0.2">
      <c r="B136" s="37">
        <v>119</v>
      </c>
      <c r="C136" s="368"/>
      <c r="D136" s="368"/>
      <c r="E136" s="369"/>
      <c r="F136" s="32" t="s">
        <v>309</v>
      </c>
      <c r="G136" s="23" t="s">
        <v>310</v>
      </c>
      <c r="H136" s="12" t="s">
        <v>61</v>
      </c>
      <c r="I136" s="65"/>
      <c r="J136" s="65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65"/>
      <c r="V136" s="65"/>
      <c r="W136" s="65"/>
      <c r="X136" s="65"/>
      <c r="Y136" s="65"/>
      <c r="Z136" s="65"/>
      <c r="AA136" s="65"/>
      <c r="AB136" s="65"/>
      <c r="AC136" s="65"/>
      <c r="AD136" s="65"/>
      <c r="AE136" s="65"/>
      <c r="AF136" s="65"/>
      <c r="AG136" s="65"/>
      <c r="AH136" s="65"/>
      <c r="AI136" s="65"/>
      <c r="AJ136" s="65"/>
      <c r="AK136" s="65"/>
      <c r="AL136" s="68">
        <f t="shared" si="29"/>
        <v>1</v>
      </c>
      <c r="AM136" s="89">
        <f t="shared" si="30"/>
        <v>0</v>
      </c>
    </row>
    <row r="137" spans="2:39" x14ac:dyDescent="0.2">
      <c r="B137" s="37">
        <v>120</v>
      </c>
      <c r="C137" s="368"/>
      <c r="D137" s="368"/>
      <c r="E137" s="369"/>
      <c r="F137" s="32" t="s">
        <v>311</v>
      </c>
      <c r="G137" s="23" t="s">
        <v>310</v>
      </c>
      <c r="H137" s="12" t="s">
        <v>61</v>
      </c>
      <c r="I137" s="65"/>
      <c r="J137" s="65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65"/>
      <c r="V137" s="65"/>
      <c r="W137" s="65"/>
      <c r="X137" s="65"/>
      <c r="Y137" s="65"/>
      <c r="Z137" s="65"/>
      <c r="AA137" s="65"/>
      <c r="AB137" s="65"/>
      <c r="AC137" s="65"/>
      <c r="AD137" s="65"/>
      <c r="AE137" s="65"/>
      <c r="AF137" s="65"/>
      <c r="AG137" s="65"/>
      <c r="AH137" s="65"/>
      <c r="AI137" s="65"/>
      <c r="AJ137" s="65"/>
      <c r="AK137" s="65"/>
      <c r="AL137" s="68">
        <f t="shared" si="29"/>
        <v>1</v>
      </c>
      <c r="AM137" s="89">
        <f t="shared" si="30"/>
        <v>0</v>
      </c>
    </row>
    <row r="138" spans="2:39" x14ac:dyDescent="0.2">
      <c r="B138" s="37">
        <v>121</v>
      </c>
      <c r="C138" s="368"/>
      <c r="D138" s="368"/>
      <c r="E138" s="369"/>
      <c r="F138" s="32" t="s">
        <v>314</v>
      </c>
      <c r="G138" s="23" t="s">
        <v>315</v>
      </c>
      <c r="H138" s="12" t="s">
        <v>267</v>
      </c>
      <c r="I138" s="65"/>
      <c r="J138" s="65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65"/>
      <c r="V138" s="65"/>
      <c r="W138" s="65"/>
      <c r="X138" s="65"/>
      <c r="Y138" s="65"/>
      <c r="Z138" s="65"/>
      <c r="AA138" s="65"/>
      <c r="AB138" s="65"/>
      <c r="AC138" s="65"/>
      <c r="AD138" s="65"/>
      <c r="AE138" s="65"/>
      <c r="AF138" s="65"/>
      <c r="AG138" s="65"/>
      <c r="AH138" s="65"/>
      <c r="AI138" s="65"/>
      <c r="AJ138" s="65"/>
      <c r="AK138" s="65"/>
      <c r="AL138" s="68">
        <f t="shared" si="29"/>
        <v>1</v>
      </c>
      <c r="AM138" s="89">
        <f t="shared" si="30"/>
        <v>0</v>
      </c>
    </row>
    <row r="139" spans="2:39" x14ac:dyDescent="0.2">
      <c r="B139" s="37">
        <v>122</v>
      </c>
      <c r="C139" s="368"/>
      <c r="D139" s="368"/>
      <c r="E139" s="369"/>
      <c r="F139" s="32" t="s">
        <v>317</v>
      </c>
      <c r="G139" s="23" t="s">
        <v>318</v>
      </c>
      <c r="H139" s="12" t="s">
        <v>90</v>
      </c>
      <c r="I139" s="65"/>
      <c r="J139" s="65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65"/>
      <c r="V139" s="65"/>
      <c r="W139" s="65"/>
      <c r="X139" s="65"/>
      <c r="Y139" s="65"/>
      <c r="Z139" s="65"/>
      <c r="AA139" s="65"/>
      <c r="AB139" s="65"/>
      <c r="AC139" s="65"/>
      <c r="AD139" s="65"/>
      <c r="AE139" s="65"/>
      <c r="AF139" s="65"/>
      <c r="AG139" s="65"/>
      <c r="AH139" s="65"/>
      <c r="AI139" s="65"/>
      <c r="AJ139" s="65"/>
      <c r="AK139" s="65"/>
      <c r="AL139" s="68">
        <f t="shared" si="29"/>
        <v>1</v>
      </c>
      <c r="AM139" s="89">
        <f t="shared" si="30"/>
        <v>0</v>
      </c>
    </row>
    <row r="140" spans="2:39" x14ac:dyDescent="0.2">
      <c r="B140" s="37">
        <v>123</v>
      </c>
      <c r="C140" s="368"/>
      <c r="D140" s="368"/>
      <c r="E140" s="369"/>
      <c r="F140" s="32" t="s">
        <v>320</v>
      </c>
      <c r="G140" s="23" t="s">
        <v>321</v>
      </c>
      <c r="H140" s="12" t="s">
        <v>90</v>
      </c>
      <c r="I140" s="65"/>
      <c r="J140" s="65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65"/>
      <c r="V140" s="65"/>
      <c r="W140" s="65"/>
      <c r="X140" s="65"/>
      <c r="Y140" s="65"/>
      <c r="Z140" s="65"/>
      <c r="AA140" s="65"/>
      <c r="AB140" s="65"/>
      <c r="AC140" s="65"/>
      <c r="AD140" s="65"/>
      <c r="AE140" s="65"/>
      <c r="AF140" s="65"/>
      <c r="AG140" s="65"/>
      <c r="AH140" s="65"/>
      <c r="AI140" s="65"/>
      <c r="AJ140" s="65"/>
      <c r="AK140" s="65"/>
      <c r="AL140" s="68">
        <f t="shared" si="29"/>
        <v>1</v>
      </c>
      <c r="AM140" s="89">
        <f t="shared" si="30"/>
        <v>0</v>
      </c>
    </row>
    <row r="141" spans="2:39" x14ac:dyDescent="0.2">
      <c r="B141" s="37">
        <v>124</v>
      </c>
      <c r="C141" s="368"/>
      <c r="D141" s="368"/>
      <c r="E141" s="369"/>
      <c r="F141" s="32" t="s">
        <v>322</v>
      </c>
      <c r="G141" s="23" t="s">
        <v>321</v>
      </c>
      <c r="H141" s="12" t="s">
        <v>324</v>
      </c>
      <c r="I141" s="65"/>
      <c r="J141" s="65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65"/>
      <c r="V141" s="65"/>
      <c r="W141" s="65"/>
      <c r="X141" s="65"/>
      <c r="Y141" s="65"/>
      <c r="Z141" s="65"/>
      <c r="AA141" s="65"/>
      <c r="AB141" s="65"/>
      <c r="AC141" s="65"/>
      <c r="AD141" s="65"/>
      <c r="AE141" s="65"/>
      <c r="AF141" s="65"/>
      <c r="AG141" s="65"/>
      <c r="AH141" s="65"/>
      <c r="AI141" s="65"/>
      <c r="AJ141" s="65"/>
      <c r="AK141" s="65"/>
      <c r="AL141" s="68">
        <f t="shared" si="29"/>
        <v>1</v>
      </c>
      <c r="AM141" s="89">
        <f t="shared" si="30"/>
        <v>0</v>
      </c>
    </row>
    <row r="142" spans="2:39" x14ac:dyDescent="0.2">
      <c r="B142" s="37">
        <v>125</v>
      </c>
      <c r="C142" s="368"/>
      <c r="D142" s="368"/>
      <c r="E142" s="369"/>
      <c r="F142" s="32" t="s">
        <v>325</v>
      </c>
      <c r="G142" s="23" t="s">
        <v>326</v>
      </c>
      <c r="H142" s="12" t="s">
        <v>324</v>
      </c>
      <c r="I142" s="65"/>
      <c r="J142" s="65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65"/>
      <c r="V142" s="65"/>
      <c r="W142" s="65"/>
      <c r="X142" s="65"/>
      <c r="Y142" s="65"/>
      <c r="Z142" s="65"/>
      <c r="AA142" s="65"/>
      <c r="AB142" s="65"/>
      <c r="AC142" s="65"/>
      <c r="AD142" s="65"/>
      <c r="AE142" s="65"/>
      <c r="AF142" s="65"/>
      <c r="AG142" s="65"/>
      <c r="AH142" s="65"/>
      <c r="AI142" s="65"/>
      <c r="AJ142" s="65"/>
      <c r="AK142" s="65"/>
      <c r="AL142" s="68">
        <f t="shared" si="29"/>
        <v>1</v>
      </c>
      <c r="AM142" s="89">
        <f t="shared" si="30"/>
        <v>0</v>
      </c>
    </row>
    <row r="143" spans="2:39" x14ac:dyDescent="0.2">
      <c r="B143" s="37">
        <v>126</v>
      </c>
      <c r="C143" s="368"/>
      <c r="D143" s="368"/>
      <c r="E143" s="369"/>
      <c r="F143" s="32" t="s">
        <v>327</v>
      </c>
      <c r="G143" s="23" t="s">
        <v>326</v>
      </c>
      <c r="H143" s="12" t="s">
        <v>324</v>
      </c>
      <c r="I143" s="65"/>
      <c r="J143" s="65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65"/>
      <c r="V143" s="65"/>
      <c r="W143" s="65"/>
      <c r="X143" s="65"/>
      <c r="Y143" s="65"/>
      <c r="Z143" s="65"/>
      <c r="AA143" s="65"/>
      <c r="AB143" s="65"/>
      <c r="AC143" s="65"/>
      <c r="AD143" s="65"/>
      <c r="AE143" s="65"/>
      <c r="AF143" s="65"/>
      <c r="AG143" s="65"/>
      <c r="AH143" s="65"/>
      <c r="AI143" s="65"/>
      <c r="AJ143" s="65"/>
      <c r="AK143" s="65"/>
      <c r="AL143" s="68">
        <f t="shared" si="29"/>
        <v>1</v>
      </c>
      <c r="AM143" s="89">
        <f t="shared" si="30"/>
        <v>0</v>
      </c>
    </row>
    <row r="144" spans="2:39" x14ac:dyDescent="0.2">
      <c r="B144" s="37">
        <v>127</v>
      </c>
      <c r="C144" s="368"/>
      <c r="D144" s="368"/>
      <c r="E144" s="369"/>
      <c r="F144" s="32" t="s">
        <v>328</v>
      </c>
      <c r="G144" s="23" t="s">
        <v>329</v>
      </c>
      <c r="H144" s="12" t="s">
        <v>324</v>
      </c>
      <c r="I144" s="65"/>
      <c r="J144" s="65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65"/>
      <c r="V144" s="65"/>
      <c r="W144" s="65"/>
      <c r="X144" s="65"/>
      <c r="Y144" s="65"/>
      <c r="Z144" s="65"/>
      <c r="AA144" s="65"/>
      <c r="AB144" s="65"/>
      <c r="AC144" s="65"/>
      <c r="AD144" s="65"/>
      <c r="AE144" s="65"/>
      <c r="AF144" s="65"/>
      <c r="AG144" s="65"/>
      <c r="AH144" s="65"/>
      <c r="AI144" s="65"/>
      <c r="AJ144" s="65"/>
      <c r="AK144" s="65"/>
      <c r="AL144" s="68">
        <f t="shared" si="29"/>
        <v>1</v>
      </c>
      <c r="AM144" s="89">
        <f t="shared" si="30"/>
        <v>0</v>
      </c>
    </row>
    <row r="145" spans="2:39" x14ac:dyDescent="0.2">
      <c r="B145" s="37">
        <v>128</v>
      </c>
      <c r="C145" s="368"/>
      <c r="D145" s="368"/>
      <c r="E145" s="369"/>
      <c r="F145" s="32" t="s">
        <v>330</v>
      </c>
      <c r="G145" s="23" t="s">
        <v>331</v>
      </c>
      <c r="H145" s="12" t="s">
        <v>267</v>
      </c>
      <c r="I145" s="65"/>
      <c r="J145" s="65"/>
      <c r="K145" s="65"/>
      <c r="L145" s="65"/>
      <c r="M145" s="65"/>
      <c r="N145" s="65"/>
      <c r="O145" s="65"/>
      <c r="P145" s="65"/>
      <c r="Q145" s="65"/>
      <c r="R145" s="65"/>
      <c r="S145" s="65"/>
      <c r="T145" s="65"/>
      <c r="U145" s="65"/>
      <c r="V145" s="65"/>
      <c r="W145" s="65"/>
      <c r="X145" s="65"/>
      <c r="Y145" s="65"/>
      <c r="Z145" s="65"/>
      <c r="AA145" s="65"/>
      <c r="AB145" s="65"/>
      <c r="AC145" s="65"/>
      <c r="AD145" s="65"/>
      <c r="AE145" s="65"/>
      <c r="AF145" s="65"/>
      <c r="AG145" s="65"/>
      <c r="AH145" s="65"/>
      <c r="AI145" s="65"/>
      <c r="AJ145" s="65"/>
      <c r="AK145" s="65"/>
      <c r="AL145" s="68">
        <f t="shared" si="29"/>
        <v>1</v>
      </c>
      <c r="AM145" s="89">
        <f t="shared" si="30"/>
        <v>0</v>
      </c>
    </row>
    <row r="146" spans="2:39" x14ac:dyDescent="0.2">
      <c r="B146" s="37">
        <v>129</v>
      </c>
      <c r="C146" s="368"/>
      <c r="D146" s="368"/>
      <c r="E146" s="369"/>
      <c r="F146" s="32" t="s">
        <v>333</v>
      </c>
      <c r="G146" s="23" t="s">
        <v>334</v>
      </c>
      <c r="H146" s="12" t="s">
        <v>90</v>
      </c>
      <c r="I146" s="65"/>
      <c r="J146" s="65"/>
      <c r="K146" s="65"/>
      <c r="L146" s="65"/>
      <c r="M146" s="65"/>
      <c r="N146" s="65"/>
      <c r="O146" s="65"/>
      <c r="P146" s="65"/>
      <c r="Q146" s="65"/>
      <c r="R146" s="65"/>
      <c r="S146" s="65"/>
      <c r="T146" s="65"/>
      <c r="U146" s="65"/>
      <c r="V146" s="65"/>
      <c r="W146" s="65"/>
      <c r="X146" s="55"/>
      <c r="Y146" s="55"/>
      <c r="Z146" s="55"/>
      <c r="AA146" s="55"/>
      <c r="AB146" s="55"/>
      <c r="AC146" s="65"/>
      <c r="AD146" s="55"/>
      <c r="AE146" s="55"/>
      <c r="AF146" s="55"/>
      <c r="AG146" s="55"/>
      <c r="AH146" s="55"/>
      <c r="AI146" s="55"/>
      <c r="AJ146" s="55"/>
      <c r="AK146" s="55"/>
      <c r="AL146" s="68">
        <f t="shared" si="29"/>
        <v>1</v>
      </c>
      <c r="AM146" s="89">
        <f t="shared" si="30"/>
        <v>0</v>
      </c>
    </row>
    <row r="147" spans="2:39" ht="13.8" thickBot="1" x14ac:dyDescent="0.25">
      <c r="B147" s="38">
        <v>130</v>
      </c>
      <c r="C147" s="368"/>
      <c r="D147" s="368"/>
      <c r="E147" s="369"/>
      <c r="F147" s="39" t="s">
        <v>335</v>
      </c>
      <c r="G147" s="25" t="s">
        <v>331</v>
      </c>
      <c r="H147" s="16" t="s">
        <v>90</v>
      </c>
      <c r="I147" s="65"/>
      <c r="J147" s="65"/>
      <c r="K147" s="65"/>
      <c r="L147" s="65"/>
      <c r="M147" s="65"/>
      <c r="N147" s="65"/>
      <c r="O147" s="65"/>
      <c r="P147" s="65"/>
      <c r="Q147" s="65"/>
      <c r="R147" s="65"/>
      <c r="S147" s="65"/>
      <c r="T147" s="65"/>
      <c r="U147" s="65"/>
      <c r="V147" s="65"/>
      <c r="W147" s="65"/>
      <c r="X147" s="63"/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3"/>
      <c r="AL147" s="68">
        <f t="shared" si="29"/>
        <v>1</v>
      </c>
      <c r="AM147" s="89">
        <f t="shared" si="30"/>
        <v>0</v>
      </c>
    </row>
    <row r="148" spans="2:39" ht="13.8" thickBot="1" x14ac:dyDescent="0.25">
      <c r="C148" s="363"/>
      <c r="D148" s="370"/>
      <c r="E148" s="371"/>
      <c r="F148" s="42" t="s">
        <v>339</v>
      </c>
      <c r="G148" s="43"/>
      <c r="H148" s="44"/>
      <c r="I148" s="74">
        <f>1-(COUNTIF(I117:I147,"☓"))/31</f>
        <v>1</v>
      </c>
      <c r="J148" s="74">
        <f t="shared" ref="J148:AK148" si="31">1-(COUNTIF(J117:J147,"☓"))/31</f>
        <v>1</v>
      </c>
      <c r="K148" s="74">
        <f t="shared" si="31"/>
        <v>1</v>
      </c>
      <c r="L148" s="74">
        <f t="shared" si="31"/>
        <v>1</v>
      </c>
      <c r="M148" s="74">
        <f t="shared" si="31"/>
        <v>1</v>
      </c>
      <c r="N148" s="74">
        <f t="shared" si="31"/>
        <v>1</v>
      </c>
      <c r="O148" s="74">
        <f t="shared" si="31"/>
        <v>1</v>
      </c>
      <c r="P148" s="74">
        <f t="shared" si="31"/>
        <v>1</v>
      </c>
      <c r="Q148" s="74">
        <f t="shared" si="31"/>
        <v>1</v>
      </c>
      <c r="R148" s="74">
        <f t="shared" si="31"/>
        <v>1</v>
      </c>
      <c r="S148" s="74">
        <f t="shared" si="31"/>
        <v>1</v>
      </c>
      <c r="T148" s="74">
        <f t="shared" si="31"/>
        <v>1</v>
      </c>
      <c r="U148" s="74">
        <f t="shared" si="31"/>
        <v>1</v>
      </c>
      <c r="V148" s="74">
        <f t="shared" si="31"/>
        <v>1</v>
      </c>
      <c r="W148" s="74">
        <f t="shared" si="31"/>
        <v>1</v>
      </c>
      <c r="X148" s="74">
        <f t="shared" si="31"/>
        <v>1</v>
      </c>
      <c r="Y148" s="74">
        <f t="shared" si="31"/>
        <v>1</v>
      </c>
      <c r="Z148" s="74">
        <f t="shared" si="31"/>
        <v>1</v>
      </c>
      <c r="AA148" s="74">
        <f t="shared" si="31"/>
        <v>1</v>
      </c>
      <c r="AB148" s="74">
        <f t="shared" si="31"/>
        <v>1</v>
      </c>
      <c r="AC148" s="74">
        <f t="shared" si="31"/>
        <v>1</v>
      </c>
      <c r="AD148" s="74">
        <f t="shared" si="31"/>
        <v>1</v>
      </c>
      <c r="AE148" s="74">
        <f t="shared" si="31"/>
        <v>1</v>
      </c>
      <c r="AF148" s="74">
        <f t="shared" si="31"/>
        <v>1</v>
      </c>
      <c r="AG148" s="74">
        <f t="shared" si="31"/>
        <v>1</v>
      </c>
      <c r="AH148" s="74">
        <f t="shared" si="31"/>
        <v>1</v>
      </c>
      <c r="AI148" s="74">
        <f t="shared" si="31"/>
        <v>1</v>
      </c>
      <c r="AJ148" s="74">
        <f t="shared" si="31"/>
        <v>1</v>
      </c>
      <c r="AK148" s="74">
        <f t="shared" si="31"/>
        <v>1</v>
      </c>
      <c r="AL148" s="97" t="str">
        <f>IF(AM148=0,"100%",AVERAGE(I148:AK148))</f>
        <v>100%</v>
      </c>
      <c r="AM148" s="93">
        <f>SUM(AM117:AM147)</f>
        <v>0</v>
      </c>
    </row>
    <row r="149" spans="2:39" ht="30.6" thickBot="1" x14ac:dyDescent="0.25">
      <c r="F149" s="49" t="s">
        <v>340</v>
      </c>
      <c r="G149" s="50"/>
      <c r="H149" s="50"/>
      <c r="I149" s="75">
        <f>AVERAGE(I116,I148)</f>
        <v>1</v>
      </c>
      <c r="J149" s="76">
        <f t="shared" ref="J149:AL149" si="32">AVERAGE(J116,J148)</f>
        <v>1</v>
      </c>
      <c r="K149" s="76">
        <f t="shared" si="32"/>
        <v>1</v>
      </c>
      <c r="L149" s="76">
        <f t="shared" si="32"/>
        <v>1</v>
      </c>
      <c r="M149" s="76">
        <f t="shared" si="32"/>
        <v>1</v>
      </c>
      <c r="N149" s="76">
        <f t="shared" si="32"/>
        <v>1</v>
      </c>
      <c r="O149" s="76">
        <f t="shared" si="32"/>
        <v>1</v>
      </c>
      <c r="P149" s="76">
        <f t="shared" si="32"/>
        <v>1</v>
      </c>
      <c r="Q149" s="76">
        <f t="shared" si="32"/>
        <v>1</v>
      </c>
      <c r="R149" s="76">
        <f t="shared" si="32"/>
        <v>1</v>
      </c>
      <c r="S149" s="76">
        <f t="shared" si="32"/>
        <v>1</v>
      </c>
      <c r="T149" s="76">
        <f t="shared" si="32"/>
        <v>1</v>
      </c>
      <c r="U149" s="76">
        <f t="shared" si="32"/>
        <v>1</v>
      </c>
      <c r="V149" s="76">
        <f t="shared" si="32"/>
        <v>1</v>
      </c>
      <c r="W149" s="76">
        <f t="shared" si="32"/>
        <v>1</v>
      </c>
      <c r="X149" s="76">
        <f t="shared" si="32"/>
        <v>1</v>
      </c>
      <c r="Y149" s="76">
        <f t="shared" si="32"/>
        <v>1</v>
      </c>
      <c r="Z149" s="76">
        <f t="shared" si="32"/>
        <v>1</v>
      </c>
      <c r="AA149" s="76">
        <f t="shared" si="32"/>
        <v>1</v>
      </c>
      <c r="AB149" s="76">
        <f t="shared" si="32"/>
        <v>1</v>
      </c>
      <c r="AC149" s="76">
        <f t="shared" si="32"/>
        <v>1</v>
      </c>
      <c r="AD149" s="76">
        <f t="shared" si="32"/>
        <v>1</v>
      </c>
      <c r="AE149" s="76">
        <f t="shared" si="32"/>
        <v>1</v>
      </c>
      <c r="AF149" s="76">
        <f t="shared" si="32"/>
        <v>1</v>
      </c>
      <c r="AG149" s="76">
        <f t="shared" si="32"/>
        <v>1</v>
      </c>
      <c r="AH149" s="76">
        <f t="shared" si="32"/>
        <v>1</v>
      </c>
      <c r="AI149" s="76">
        <f t="shared" si="32"/>
        <v>1</v>
      </c>
      <c r="AJ149" s="76">
        <f t="shared" si="32"/>
        <v>1</v>
      </c>
      <c r="AK149" s="76">
        <f t="shared" si="32"/>
        <v>1</v>
      </c>
      <c r="AL149" s="127">
        <f t="shared" si="32"/>
        <v>1</v>
      </c>
      <c r="AM149" s="128">
        <f>SUM(AM116+AM148)</f>
        <v>0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K2"/>
    <mergeCell ref="AL2:AL4"/>
    <mergeCell ref="AM2:AM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368" priority="1" stopIfTrue="1" operator="equal">
      <formula>"☓"</formula>
    </cfRule>
    <cfRule type="containsText" dxfId="367" priority="2" stopIfTrue="1" operator="containsText" text="☓">
      <formula>NOT(ISERROR(SEARCH("☓",H4)))</formula>
    </cfRule>
  </conditionalFormatting>
  <conditionalFormatting sqref="I5:I10 S5:AK10">
    <cfRule type="cellIs" dxfId="366" priority="89" stopIfTrue="1" operator="equal">
      <formula>"☓"</formula>
    </cfRule>
    <cfRule type="containsText" dxfId="365" priority="90" stopIfTrue="1" operator="containsText" text="☓">
      <formula>NOT(ISERROR(SEARCH("☓",I5)))</formula>
    </cfRule>
  </conditionalFormatting>
  <conditionalFormatting sqref="I17:J17">
    <cfRule type="containsText" dxfId="364" priority="116" stopIfTrue="1" operator="containsText" text="☓">
      <formula>NOT(ISERROR(SEARCH("☓",I17)))</formula>
    </cfRule>
    <cfRule type="cellIs" dxfId="363" priority="115" stopIfTrue="1" operator="equal">
      <formula>"☓"</formula>
    </cfRule>
  </conditionalFormatting>
  <conditionalFormatting sqref="I5:W10">
    <cfRule type="containsText" dxfId="362" priority="82" stopIfTrue="1" operator="containsText" text="☓">
      <formula>NOT(ISERROR(SEARCH("☓",I5)))</formula>
    </cfRule>
    <cfRule type="cellIs" dxfId="361" priority="81" stopIfTrue="1" operator="equal">
      <formula>"☓"</formula>
    </cfRule>
  </conditionalFormatting>
  <conditionalFormatting sqref="I12:W22">
    <cfRule type="cellIs" dxfId="360" priority="53" stopIfTrue="1" operator="equal">
      <formula>"☓"</formula>
    </cfRule>
    <cfRule type="containsText" dxfId="359" priority="54" stopIfTrue="1" operator="containsText" text="☓">
      <formula>NOT(ISERROR(SEARCH("☓",I12)))</formula>
    </cfRule>
  </conditionalFormatting>
  <conditionalFormatting sqref="I24:W34">
    <cfRule type="containsText" dxfId="358" priority="32" stopIfTrue="1" operator="containsText" text="☓">
      <formula>NOT(ISERROR(SEARCH("☓",I24)))</formula>
    </cfRule>
    <cfRule type="cellIs" dxfId="357" priority="31" stopIfTrue="1" operator="equal">
      <formula>"☓"</formula>
    </cfRule>
  </conditionalFormatting>
  <conditionalFormatting sqref="I41:W51">
    <cfRule type="containsText" dxfId="356" priority="28" stopIfTrue="1" operator="containsText" text="☓">
      <formula>NOT(ISERROR(SEARCH("☓",I41)))</formula>
    </cfRule>
    <cfRule type="cellIs" dxfId="355" priority="27" stopIfTrue="1" operator="equal">
      <formula>"☓"</formula>
    </cfRule>
  </conditionalFormatting>
  <conditionalFormatting sqref="I53:W58">
    <cfRule type="containsText" dxfId="354" priority="26" stopIfTrue="1" operator="containsText" text="☓">
      <formula>NOT(ISERROR(SEARCH("☓",I53)))</formula>
    </cfRule>
    <cfRule type="cellIs" dxfId="353" priority="25" stopIfTrue="1" operator="equal">
      <formula>"☓"</formula>
    </cfRule>
  </conditionalFormatting>
  <conditionalFormatting sqref="I71:W72">
    <cfRule type="cellIs" dxfId="352" priority="19" stopIfTrue="1" operator="equal">
      <formula>"☓"</formula>
    </cfRule>
    <cfRule type="containsText" dxfId="351" priority="20" stopIfTrue="1" operator="containsText" text="☓">
      <formula>NOT(ISERROR(SEARCH("☓",I71)))</formula>
    </cfRule>
  </conditionalFormatting>
  <conditionalFormatting sqref="I77:W92">
    <cfRule type="cellIs" dxfId="350" priority="11" stopIfTrue="1" operator="equal">
      <formula>"☓"</formula>
    </cfRule>
    <cfRule type="containsText" dxfId="349" priority="12" stopIfTrue="1" operator="containsText" text="☓">
      <formula>NOT(ISERROR(SEARCH("☓",I77)))</formula>
    </cfRule>
  </conditionalFormatting>
  <conditionalFormatting sqref="I117:W147">
    <cfRule type="cellIs" dxfId="348" priority="9" stopIfTrue="1" operator="equal">
      <formula>"☓"</formula>
    </cfRule>
    <cfRule type="containsText" dxfId="347" priority="10" stopIfTrue="1" operator="containsText" text="☓">
      <formula>NOT(ISERROR(SEARCH("☓",I117)))</formula>
    </cfRule>
  </conditionalFormatting>
  <conditionalFormatting sqref="I74:X75">
    <cfRule type="cellIs" dxfId="346" priority="17" stopIfTrue="1" operator="equal">
      <formula>"☓"</formula>
    </cfRule>
    <cfRule type="containsText" dxfId="345" priority="18" stopIfTrue="1" operator="containsText" text="☓">
      <formula>NOT(ISERROR(SEARCH("☓",I74)))</formula>
    </cfRule>
  </conditionalFormatting>
  <conditionalFormatting sqref="I63:Y69">
    <cfRule type="cellIs" dxfId="344" priority="21" stopIfTrue="1" operator="equal">
      <formula>"☓"</formula>
    </cfRule>
    <cfRule type="containsText" dxfId="343" priority="22" stopIfTrue="1" operator="containsText" text="☓">
      <formula>NOT(ISERROR(SEARCH("☓",I63)))</formula>
    </cfRule>
  </conditionalFormatting>
  <conditionalFormatting sqref="I60:Z61">
    <cfRule type="cellIs" dxfId="342" priority="23" stopIfTrue="1" operator="equal">
      <formula>"☓"</formula>
    </cfRule>
    <cfRule type="containsText" dxfId="341" priority="24" stopIfTrue="1" operator="containsText" text="☓">
      <formula>NOT(ISERROR(SEARCH("☓",I60)))</formula>
    </cfRule>
  </conditionalFormatting>
  <conditionalFormatting sqref="I94:AF114">
    <cfRule type="containsText" dxfId="340" priority="16" stopIfTrue="1" operator="containsText" text="☓">
      <formula>NOT(ISERROR(SEARCH("☓",I94)))</formula>
    </cfRule>
    <cfRule type="cellIs" dxfId="339" priority="15" stopIfTrue="1" operator="equal">
      <formula>"☓"</formula>
    </cfRule>
  </conditionalFormatting>
  <conditionalFormatting sqref="I36:AK39">
    <cfRule type="cellIs" dxfId="338" priority="29" stopIfTrue="1" operator="equal">
      <formula>"☓"</formula>
    </cfRule>
    <cfRule type="containsText" dxfId="337" priority="30" stopIfTrue="1" operator="containsText" text="☓">
      <formula>NOT(ISERROR(SEARCH("☓",I36)))</formula>
    </cfRule>
  </conditionalFormatting>
  <conditionalFormatting sqref="J5:R5 J6:N8 R6:R8 J9:R10">
    <cfRule type="cellIs" dxfId="336" priority="87" stopIfTrue="1" operator="equal">
      <formula>"☓"</formula>
    </cfRule>
    <cfRule type="containsText" dxfId="335" priority="88" stopIfTrue="1" operator="containsText" text="☓">
      <formula>NOT(ISERROR(SEARCH("☓",J5)))</formula>
    </cfRule>
  </conditionalFormatting>
  <conditionalFormatting sqref="K12:P21">
    <cfRule type="containsText" dxfId="334" priority="84" stopIfTrue="1" operator="containsText" text="☓">
      <formula>NOT(ISERROR(SEARCH("☓",K12)))</formula>
    </cfRule>
    <cfRule type="cellIs" dxfId="333" priority="83" stopIfTrue="1" operator="equal">
      <formula>"☓"</formula>
    </cfRule>
  </conditionalFormatting>
  <conditionalFormatting sqref="K120:T144">
    <cfRule type="cellIs" dxfId="332" priority="7" stopIfTrue="1" operator="equal">
      <formula>"☓"</formula>
    </cfRule>
    <cfRule type="cellIs" dxfId="331" priority="5" stopIfTrue="1" operator="equal">
      <formula>"☓"</formula>
    </cfRule>
    <cfRule type="cellIs" dxfId="330" priority="4" stopIfTrue="1" operator="greaterThan">
      <formula>0</formula>
    </cfRule>
    <cfRule type="cellIs" dxfId="329" priority="3" stopIfTrue="1" operator="equal">
      <formula>"☓"</formula>
    </cfRule>
    <cfRule type="containsText" dxfId="328" priority="6" stopIfTrue="1" operator="containsText" text="☓">
      <formula>NOT(ISERROR(SEARCH("☓",K120)))</formula>
    </cfRule>
    <cfRule type="cellIs" dxfId="327" priority="8" stopIfTrue="1" operator="greaterThan">
      <formula>0</formula>
    </cfRule>
  </conditionalFormatting>
  <conditionalFormatting sqref="S12:AK21">
    <cfRule type="containsText" dxfId="326" priority="80" stopIfTrue="1" operator="containsText" text="☓">
      <formula>NOT(ISERROR(SEARCH("☓",S12)))</formula>
    </cfRule>
    <cfRule type="cellIs" dxfId="325" priority="79" stopIfTrue="1" operator="equal">
      <formula>"☓"</formula>
    </cfRule>
  </conditionalFormatting>
  <conditionalFormatting sqref="X54:Z55 AE54:AK55">
    <cfRule type="cellIs" dxfId="324" priority="107" stopIfTrue="1" operator="equal">
      <formula>"☓"</formula>
    </cfRule>
    <cfRule type="containsText" dxfId="323" priority="108" stopIfTrue="1" operator="containsText" text="☓">
      <formula>NOT(ISERROR(SEARCH("☓",X54)))</formula>
    </cfRule>
  </conditionalFormatting>
  <conditionalFormatting sqref="X42:AA50 AG42:AK50">
    <cfRule type="cellIs" dxfId="322" priority="117" stopIfTrue="1" operator="equal">
      <formula>"☓"</formula>
    </cfRule>
    <cfRule type="containsText" dxfId="321" priority="118" stopIfTrue="1" operator="containsText" text="☓">
      <formula>NOT(ISERROR(SEARCH("☓",X42)))</formula>
    </cfRule>
  </conditionalFormatting>
  <conditionalFormatting sqref="X77:AA90 AC77:AC90">
    <cfRule type="cellIs" dxfId="320" priority="97" stopIfTrue="1" operator="equal">
      <formula>"☓"</formula>
    </cfRule>
    <cfRule type="containsText" dxfId="319" priority="98" stopIfTrue="1" operator="containsText" text="☓">
      <formula>NOT(ISERROR(SEARCH("☓",X77)))</formula>
    </cfRule>
  </conditionalFormatting>
  <conditionalFormatting sqref="X119:AB145 AD119:AK145">
    <cfRule type="cellIs" dxfId="318" priority="93" stopIfTrue="1" operator="equal">
      <formula>"☓"</formula>
    </cfRule>
    <cfRule type="containsText" dxfId="317" priority="94" stopIfTrue="1" operator="containsText" text="☓">
      <formula>NOT(ISERROR(SEARCH("☓",X119)))</formula>
    </cfRule>
  </conditionalFormatting>
  <conditionalFormatting sqref="X25:AD32 AH26:AK28">
    <cfRule type="cellIs" dxfId="316" priority="111" stopIfTrue="1" operator="equal">
      <formula>"☓"</formula>
    </cfRule>
    <cfRule type="containsText" dxfId="315" priority="112" stopIfTrue="1" operator="containsText" text="☓">
      <formula>NOT(ISERROR(SEARCH("☓",X25)))</formula>
    </cfRule>
  </conditionalFormatting>
  <conditionalFormatting sqref="Y74:AK74">
    <cfRule type="cellIs" dxfId="314" priority="99" stopIfTrue="1" operator="equal">
      <formula>"☓"</formula>
    </cfRule>
    <cfRule type="containsText" dxfId="313" priority="100" stopIfTrue="1" operator="containsText" text="☓">
      <formula>NOT(ISERROR(SEARCH("☓",Y74)))</formula>
    </cfRule>
  </conditionalFormatting>
  <conditionalFormatting sqref="AA71:AA72">
    <cfRule type="cellIs" dxfId="312" priority="59" stopIfTrue="1" operator="equal">
      <formula>"☓"</formula>
    </cfRule>
    <cfRule type="containsText" dxfId="311" priority="60" stopIfTrue="1" operator="containsText" text="☓">
      <formula>NOT(ISERROR(SEARCH("☓",AA71)))</formula>
    </cfRule>
  </conditionalFormatting>
  <conditionalFormatting sqref="AA54:AD57">
    <cfRule type="cellIs" dxfId="310" priority="73" stopIfTrue="1" operator="equal">
      <formula>"☓"</formula>
    </cfRule>
    <cfRule type="containsText" dxfId="309" priority="74" stopIfTrue="1" operator="containsText" text="☓">
      <formula>NOT(ISERROR(SEARCH("☓",AA54)))</formula>
    </cfRule>
  </conditionalFormatting>
  <conditionalFormatting sqref="AA60:AK60">
    <cfRule type="cellIs" dxfId="308" priority="105" stopIfTrue="1" operator="equal">
      <formula>"☓"</formula>
    </cfRule>
    <cfRule type="containsText" dxfId="307" priority="106" stopIfTrue="1" operator="containsText" text="☓">
      <formula>NOT(ISERROR(SEARCH("☓",AA60)))</formula>
    </cfRule>
  </conditionalFormatting>
  <conditionalFormatting sqref="AB77:AB92">
    <cfRule type="containsText" dxfId="306" priority="36" stopIfTrue="1" operator="containsText" text="☓">
      <formula>NOT(ISERROR(SEARCH("☓",AB77)))</formula>
    </cfRule>
    <cfRule type="cellIs" dxfId="305" priority="35" stopIfTrue="1" operator="equal">
      <formula>"☓"</formula>
    </cfRule>
  </conditionalFormatting>
  <conditionalFormatting sqref="AB41:AF51">
    <cfRule type="containsText" dxfId="304" priority="48" stopIfTrue="1" operator="containsText" text="☓">
      <formula>NOT(ISERROR(SEARCH("☓",AB41)))</formula>
    </cfRule>
    <cfRule type="cellIs" dxfId="303" priority="47" stopIfTrue="1" operator="equal">
      <formula>"☓"</formula>
    </cfRule>
  </conditionalFormatting>
  <conditionalFormatting sqref="AC117:AC146">
    <cfRule type="containsText" dxfId="302" priority="56" stopIfTrue="1" operator="containsText" text="☓">
      <formula>NOT(ISERROR(SEARCH("☓",AC117)))</formula>
    </cfRule>
    <cfRule type="cellIs" dxfId="301" priority="55" stopIfTrue="1" operator="equal">
      <formula>"☓"</formula>
    </cfRule>
  </conditionalFormatting>
  <conditionalFormatting sqref="AE25:AG33">
    <cfRule type="cellIs" dxfId="300" priority="77" stopIfTrue="1" operator="equal">
      <formula>"☓"</formula>
    </cfRule>
    <cfRule type="containsText" dxfId="299" priority="78" stopIfTrue="1" operator="containsText" text="☓">
      <formula>NOT(ISERROR(SEARCH("☓",AE25)))</formula>
    </cfRule>
  </conditionalFormatting>
  <conditionalFormatting sqref="AH25 AH29:AH32">
    <cfRule type="cellIs" dxfId="298" priority="113" stopIfTrue="1" operator="equal">
      <formula>"☓"</formula>
    </cfRule>
    <cfRule type="containsText" dxfId="297" priority="114" stopIfTrue="1" operator="containsText" text="☓">
      <formula>NOT(ISERROR(SEARCH("☓",AH25)))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AS154"/>
  <sheetViews>
    <sheetView topLeftCell="D1" zoomScale="89" zoomScaleNormal="89" workbookViewId="0">
      <pane xSplit="5196" ySplit="1188" topLeftCell="A5" activePane="topRight"/>
      <selection activeCell="D1" sqref="D1"/>
      <selection pane="topRight" activeCell="AL4" sqref="AL4:AM4"/>
      <selection pane="bottomLeft" activeCell="D5" sqref="D5"/>
      <selection pane="bottomRight" activeCell="AK7" sqref="AK7"/>
    </sheetView>
  </sheetViews>
  <sheetFormatPr defaultRowHeight="13.2" x14ac:dyDescent="0.2"/>
  <cols>
    <col min="1" max="1" width="1.6640625" customWidth="1"/>
    <col min="2" max="2" width="6.44140625" customWidth="1"/>
    <col min="3" max="3" width="6.6640625" customWidth="1"/>
    <col min="5" max="5" width="7.44140625" bestFit="1" customWidth="1"/>
    <col min="6" max="6" width="12" customWidth="1"/>
    <col min="7" max="7" width="13.109375" bestFit="1" customWidth="1"/>
    <col min="9" max="9" width="5.109375" customWidth="1"/>
    <col min="10" max="39" width="5.44140625" bestFit="1" customWidth="1"/>
    <col min="40" max="40" width="16.33203125" bestFit="1" customWidth="1"/>
    <col min="41" max="41" width="15.77734375" customWidth="1"/>
    <col min="42" max="42" width="4.88671875" customWidth="1"/>
    <col min="43" max="43" width="5.88671875" customWidth="1"/>
    <col min="44" max="44" width="3.77734375" customWidth="1"/>
  </cols>
  <sheetData>
    <row r="1" spans="2:42" ht="13.8" thickBot="1" x14ac:dyDescent="0.25"/>
    <row r="2" spans="2:42" ht="13.8" thickBot="1" x14ac:dyDescent="0.25">
      <c r="B2" s="1" t="s">
        <v>0</v>
      </c>
      <c r="C2" s="2" t="s">
        <v>1</v>
      </c>
      <c r="D2" s="361" t="s">
        <v>2</v>
      </c>
      <c r="E2" s="366"/>
      <c r="F2" s="4" t="s">
        <v>3</v>
      </c>
      <c r="G2" s="4" t="s">
        <v>4</v>
      </c>
      <c r="H2" s="5" t="s">
        <v>5</v>
      </c>
      <c r="I2" s="378" t="s">
        <v>371</v>
      </c>
      <c r="J2" s="379"/>
      <c r="K2" s="379"/>
      <c r="L2" s="379"/>
      <c r="M2" s="379"/>
      <c r="N2" s="379"/>
      <c r="O2" s="379"/>
      <c r="P2" s="379"/>
      <c r="Q2" s="379"/>
      <c r="R2" s="379"/>
      <c r="S2" s="379"/>
      <c r="T2" s="379"/>
      <c r="U2" s="379"/>
      <c r="V2" s="379"/>
      <c r="W2" s="379"/>
      <c r="X2" s="379"/>
      <c r="Y2" s="379"/>
      <c r="Z2" s="379"/>
      <c r="AA2" s="379"/>
      <c r="AB2" s="379"/>
      <c r="AC2" s="379"/>
      <c r="AD2" s="379"/>
      <c r="AE2" s="379"/>
      <c r="AF2" s="379"/>
      <c r="AG2" s="379"/>
      <c r="AH2" s="379"/>
      <c r="AI2" s="379"/>
      <c r="AJ2" s="379"/>
      <c r="AK2" s="379"/>
      <c r="AL2" s="379"/>
      <c r="AM2" s="383"/>
      <c r="AN2" s="384" t="s">
        <v>349</v>
      </c>
      <c r="AO2" s="342" t="s">
        <v>352</v>
      </c>
    </row>
    <row r="3" spans="2:42" ht="13.8" thickBot="1" x14ac:dyDescent="0.25">
      <c r="B3" s="6"/>
      <c r="C3" s="2"/>
      <c r="D3" s="2"/>
      <c r="E3" s="3"/>
      <c r="F3" s="35"/>
      <c r="G3" s="5"/>
      <c r="H3" s="5"/>
      <c r="I3" s="61">
        <v>1</v>
      </c>
      <c r="J3" s="62">
        <v>2</v>
      </c>
      <c r="K3" s="62">
        <v>3</v>
      </c>
      <c r="L3" s="62">
        <v>4</v>
      </c>
      <c r="M3" s="62">
        <v>5</v>
      </c>
      <c r="N3" s="62">
        <v>6</v>
      </c>
      <c r="O3" s="62">
        <v>7</v>
      </c>
      <c r="P3" s="62">
        <v>8</v>
      </c>
      <c r="Q3" s="62">
        <v>9</v>
      </c>
      <c r="R3" s="62">
        <v>10</v>
      </c>
      <c r="S3" s="62">
        <v>11</v>
      </c>
      <c r="T3" s="62">
        <v>12</v>
      </c>
      <c r="U3" s="62">
        <v>13</v>
      </c>
      <c r="V3" s="62">
        <v>14</v>
      </c>
      <c r="W3" s="62">
        <v>15</v>
      </c>
      <c r="X3" s="62">
        <v>16</v>
      </c>
      <c r="Y3" s="62">
        <v>17</v>
      </c>
      <c r="Z3" s="62">
        <v>18</v>
      </c>
      <c r="AA3" s="62">
        <v>19</v>
      </c>
      <c r="AB3" s="62">
        <v>20</v>
      </c>
      <c r="AC3" s="62">
        <v>21</v>
      </c>
      <c r="AD3" s="62">
        <v>22</v>
      </c>
      <c r="AE3" s="62">
        <v>23</v>
      </c>
      <c r="AF3" s="62">
        <v>24</v>
      </c>
      <c r="AG3" s="62">
        <v>25</v>
      </c>
      <c r="AH3" s="62">
        <v>26</v>
      </c>
      <c r="AI3" s="62">
        <v>27</v>
      </c>
      <c r="AJ3" s="62">
        <v>28</v>
      </c>
      <c r="AK3" s="62">
        <v>29</v>
      </c>
      <c r="AL3" s="62">
        <v>30</v>
      </c>
      <c r="AM3" s="69">
        <v>31</v>
      </c>
      <c r="AN3" s="385"/>
      <c r="AO3" s="382"/>
    </row>
    <row r="4" spans="2:42" ht="13.8" thickBot="1" x14ac:dyDescent="0.25">
      <c r="B4" s="6"/>
      <c r="C4" s="3"/>
      <c r="D4" s="2"/>
      <c r="E4" s="3"/>
      <c r="F4" s="35"/>
      <c r="G4" s="5"/>
      <c r="H4" s="259" t="s">
        <v>383</v>
      </c>
      <c r="I4" s="129" t="s">
        <v>347</v>
      </c>
      <c r="J4" s="129" t="s">
        <v>341</v>
      </c>
      <c r="K4" s="129" t="s">
        <v>342</v>
      </c>
      <c r="L4" s="129" t="s">
        <v>343</v>
      </c>
      <c r="M4" s="129" t="s">
        <v>344</v>
      </c>
      <c r="N4" s="129" t="s">
        <v>345</v>
      </c>
      <c r="O4" s="129" t="s">
        <v>346</v>
      </c>
      <c r="P4" s="129" t="s">
        <v>347</v>
      </c>
      <c r="Q4" s="129" t="s">
        <v>341</v>
      </c>
      <c r="R4" s="129" t="s">
        <v>342</v>
      </c>
      <c r="S4" s="129" t="s">
        <v>343</v>
      </c>
      <c r="T4" s="129" t="s">
        <v>344</v>
      </c>
      <c r="U4" s="129" t="s">
        <v>345</v>
      </c>
      <c r="V4" s="129" t="s">
        <v>346</v>
      </c>
      <c r="W4" s="129" t="s">
        <v>347</v>
      </c>
      <c r="X4" s="129" t="s">
        <v>341</v>
      </c>
      <c r="Y4" s="129" t="s">
        <v>342</v>
      </c>
      <c r="Z4" s="129" t="s">
        <v>343</v>
      </c>
      <c r="AA4" s="129" t="s">
        <v>344</v>
      </c>
      <c r="AB4" s="129" t="s">
        <v>345</v>
      </c>
      <c r="AC4" s="129" t="s">
        <v>346</v>
      </c>
      <c r="AD4" s="129" t="s">
        <v>347</v>
      </c>
      <c r="AE4" s="129" t="s">
        <v>341</v>
      </c>
      <c r="AF4" s="129" t="s">
        <v>342</v>
      </c>
      <c r="AG4" s="129" t="s">
        <v>343</v>
      </c>
      <c r="AH4" s="129" t="s">
        <v>344</v>
      </c>
      <c r="AI4" s="129" t="s">
        <v>345</v>
      </c>
      <c r="AJ4" s="129" t="s">
        <v>346</v>
      </c>
      <c r="AK4" s="129" t="s">
        <v>347</v>
      </c>
      <c r="AL4" s="129" t="s">
        <v>341</v>
      </c>
      <c r="AM4" s="129" t="s">
        <v>342</v>
      </c>
      <c r="AN4" s="386"/>
      <c r="AO4" s="343"/>
    </row>
    <row r="5" spans="2:42" x14ac:dyDescent="0.2">
      <c r="B5" s="53">
        <v>1</v>
      </c>
      <c r="C5" s="344" t="s">
        <v>6</v>
      </c>
      <c r="D5" s="347" t="s">
        <v>7</v>
      </c>
      <c r="E5" s="387"/>
      <c r="F5" s="7" t="s">
        <v>8</v>
      </c>
      <c r="G5" s="8" t="s">
        <v>9</v>
      </c>
      <c r="H5" s="101" t="s">
        <v>10</v>
      </c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126">
        <f>IF(COUNTA(I5:AM5)=0,1,1-COUNTIF(I5:AM5,"☓")/31)</f>
        <v>1</v>
      </c>
      <c r="AO5" s="106">
        <f>COUNTA(I5:AM5)</f>
        <v>0</v>
      </c>
      <c r="AP5" s="64"/>
    </row>
    <row r="6" spans="2:42" x14ac:dyDescent="0.2">
      <c r="B6" s="13">
        <v>2</v>
      </c>
      <c r="C6" s="345"/>
      <c r="D6" s="349"/>
      <c r="E6" s="388"/>
      <c r="F6" s="10" t="s">
        <v>12</v>
      </c>
      <c r="G6" s="11" t="s">
        <v>13</v>
      </c>
      <c r="H6" s="102" t="s">
        <v>10</v>
      </c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124">
        <f t="shared" ref="AN6:AN10" si="0">IF(COUNTA(I6:AM6)=0,1,1-COUNTIF(I6:AM6,"☓")/31)</f>
        <v>1</v>
      </c>
      <c r="AO6" s="107">
        <f t="shared" ref="AO6:AO10" si="1">COUNTA(I6:AM6)</f>
        <v>0</v>
      </c>
      <c r="AP6" s="64"/>
    </row>
    <row r="7" spans="2:42" x14ac:dyDescent="0.2">
      <c r="B7" s="13">
        <v>3</v>
      </c>
      <c r="C7" s="345"/>
      <c r="D7" s="349"/>
      <c r="E7" s="388"/>
      <c r="F7" s="10" t="s">
        <v>15</v>
      </c>
      <c r="G7" s="11" t="s">
        <v>16</v>
      </c>
      <c r="H7" s="102" t="s">
        <v>10</v>
      </c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124">
        <f t="shared" si="0"/>
        <v>1</v>
      </c>
      <c r="AO7" s="107">
        <f t="shared" si="1"/>
        <v>0</v>
      </c>
      <c r="AP7" s="64"/>
    </row>
    <row r="8" spans="2:42" x14ac:dyDescent="0.2">
      <c r="B8" s="13">
        <v>4</v>
      </c>
      <c r="C8" s="345"/>
      <c r="D8" s="349"/>
      <c r="E8" s="388"/>
      <c r="F8" s="10" t="s">
        <v>17</v>
      </c>
      <c r="G8" s="11" t="s">
        <v>18</v>
      </c>
      <c r="H8" s="102" t="s">
        <v>10</v>
      </c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124">
        <f t="shared" si="0"/>
        <v>1</v>
      </c>
      <c r="AO8" s="107">
        <f t="shared" si="1"/>
        <v>0</v>
      </c>
      <c r="AP8" s="64"/>
    </row>
    <row r="9" spans="2:42" x14ac:dyDescent="0.2">
      <c r="B9" s="13">
        <v>5</v>
      </c>
      <c r="C9" s="345"/>
      <c r="D9" s="349"/>
      <c r="E9" s="388"/>
      <c r="F9" s="10" t="s">
        <v>20</v>
      </c>
      <c r="G9" s="11" t="s">
        <v>21</v>
      </c>
      <c r="H9" s="102" t="s">
        <v>10</v>
      </c>
      <c r="I9" s="82"/>
      <c r="J9" s="82"/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124">
        <f t="shared" si="0"/>
        <v>1</v>
      </c>
      <c r="AO9" s="107">
        <f t="shared" si="1"/>
        <v>0</v>
      </c>
      <c r="AP9" s="64"/>
    </row>
    <row r="10" spans="2:42" ht="13.8" thickBot="1" x14ac:dyDescent="0.25">
      <c r="B10" s="13">
        <v>6</v>
      </c>
      <c r="C10" s="345"/>
      <c r="D10" s="351"/>
      <c r="E10" s="389"/>
      <c r="F10" s="14" t="s">
        <v>23</v>
      </c>
      <c r="G10" s="15" t="s">
        <v>24</v>
      </c>
      <c r="H10" s="104" t="s">
        <v>10</v>
      </c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125">
        <f t="shared" si="0"/>
        <v>1</v>
      </c>
      <c r="AO10" s="108">
        <f t="shared" si="1"/>
        <v>0</v>
      </c>
      <c r="AP10" s="64"/>
    </row>
    <row r="11" spans="2:42" ht="13.8" thickBot="1" x14ac:dyDescent="0.25">
      <c r="B11" s="52"/>
      <c r="C11" s="345"/>
      <c r="D11" s="353"/>
      <c r="E11" s="390"/>
      <c r="F11" s="58" t="s">
        <v>337</v>
      </c>
      <c r="G11" s="40"/>
      <c r="H11" s="41">
        <f>COUNTA(H5:H10)</f>
        <v>6</v>
      </c>
      <c r="I11" s="56">
        <f>1-(COUNTIF(I5:I10,"☓"))/6</f>
        <v>1</v>
      </c>
      <c r="J11" s="59">
        <f t="shared" ref="J11:AM11" si="2">1-(COUNTIF(J5:J10,"☓"))/6</f>
        <v>1</v>
      </c>
      <c r="K11" s="59">
        <f t="shared" si="2"/>
        <v>1</v>
      </c>
      <c r="L11" s="59">
        <f t="shared" si="2"/>
        <v>1</v>
      </c>
      <c r="M11" s="59">
        <f t="shared" si="2"/>
        <v>1</v>
      </c>
      <c r="N11" s="59">
        <f t="shared" si="2"/>
        <v>1</v>
      </c>
      <c r="O11" s="59">
        <f t="shared" si="2"/>
        <v>1</v>
      </c>
      <c r="P11" s="59">
        <f t="shared" si="2"/>
        <v>1</v>
      </c>
      <c r="Q11" s="59">
        <f t="shared" si="2"/>
        <v>1</v>
      </c>
      <c r="R11" s="59">
        <f t="shared" si="2"/>
        <v>1</v>
      </c>
      <c r="S11" s="59">
        <f t="shared" si="2"/>
        <v>1</v>
      </c>
      <c r="T11" s="59">
        <f t="shared" si="2"/>
        <v>1</v>
      </c>
      <c r="U11" s="59">
        <f t="shared" si="2"/>
        <v>1</v>
      </c>
      <c r="V11" s="59">
        <f t="shared" si="2"/>
        <v>1</v>
      </c>
      <c r="W11" s="59">
        <f t="shared" si="2"/>
        <v>1</v>
      </c>
      <c r="X11" s="59">
        <f t="shared" si="2"/>
        <v>1</v>
      </c>
      <c r="Y11" s="59">
        <f t="shared" si="2"/>
        <v>1</v>
      </c>
      <c r="Z11" s="59">
        <f t="shared" si="2"/>
        <v>1</v>
      </c>
      <c r="AA11" s="59">
        <f t="shared" si="2"/>
        <v>1</v>
      </c>
      <c r="AB11" s="59">
        <f t="shared" si="2"/>
        <v>1</v>
      </c>
      <c r="AC11" s="59">
        <f t="shared" si="2"/>
        <v>1</v>
      </c>
      <c r="AD11" s="59">
        <f t="shared" si="2"/>
        <v>1</v>
      </c>
      <c r="AE11" s="59">
        <f t="shared" si="2"/>
        <v>1</v>
      </c>
      <c r="AF11" s="59">
        <f t="shared" si="2"/>
        <v>1</v>
      </c>
      <c r="AG11" s="59">
        <f t="shared" si="2"/>
        <v>1</v>
      </c>
      <c r="AH11" s="59">
        <f t="shared" si="2"/>
        <v>1</v>
      </c>
      <c r="AI11" s="59">
        <f t="shared" si="2"/>
        <v>1</v>
      </c>
      <c r="AJ11" s="59">
        <f t="shared" si="2"/>
        <v>1</v>
      </c>
      <c r="AK11" s="59">
        <f t="shared" si="2"/>
        <v>1</v>
      </c>
      <c r="AL11" s="59">
        <f t="shared" si="2"/>
        <v>1</v>
      </c>
      <c r="AM11" s="71">
        <f t="shared" si="2"/>
        <v>1</v>
      </c>
      <c r="AN11" s="121" t="str">
        <f>IF(AO11=0,"100%",AVERAGE(AN5:AN10))</f>
        <v>100%</v>
      </c>
      <c r="AO11" s="96">
        <f>SUM(AO5:AO10)</f>
        <v>0</v>
      </c>
      <c r="AP11" s="64"/>
    </row>
    <row r="12" spans="2:42" x14ac:dyDescent="0.2">
      <c r="B12" s="13">
        <v>7</v>
      </c>
      <c r="C12" s="345"/>
      <c r="D12" s="355" t="s">
        <v>26</v>
      </c>
      <c r="E12" s="391" t="s">
        <v>27</v>
      </c>
      <c r="F12" s="17" t="s">
        <v>28</v>
      </c>
      <c r="G12" s="18" t="s">
        <v>29</v>
      </c>
      <c r="H12" s="117" t="s">
        <v>30</v>
      </c>
      <c r="I12" s="82"/>
      <c r="J12" s="82"/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126">
        <f t="shared" ref="AN12:AN72" si="3">IF(COUNTA(I12:AM12)=0,1,1-COUNTIF(I12:AM12,"☓")/31)</f>
        <v>1</v>
      </c>
      <c r="AO12" s="87">
        <f>COUNTA(I12:AM12)</f>
        <v>0</v>
      </c>
      <c r="AP12" s="64"/>
    </row>
    <row r="13" spans="2:42" x14ac:dyDescent="0.2">
      <c r="B13" s="13">
        <v>8</v>
      </c>
      <c r="C13" s="345"/>
      <c r="D13" s="355"/>
      <c r="E13" s="392"/>
      <c r="F13" s="10" t="s">
        <v>31</v>
      </c>
      <c r="G13" s="11" t="s">
        <v>32</v>
      </c>
      <c r="H13" s="102" t="s">
        <v>30</v>
      </c>
      <c r="I13" s="82"/>
      <c r="J13" s="82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126">
        <f t="shared" si="3"/>
        <v>1</v>
      </c>
      <c r="AO13" s="89">
        <f t="shared" ref="AO13:AO22" si="4">COUNTA(I13:AM13)</f>
        <v>0</v>
      </c>
      <c r="AP13" s="64"/>
    </row>
    <row r="14" spans="2:42" x14ac:dyDescent="0.2">
      <c r="B14" s="13">
        <v>9</v>
      </c>
      <c r="C14" s="345"/>
      <c r="D14" s="355"/>
      <c r="E14" s="392"/>
      <c r="F14" s="10" t="s">
        <v>33</v>
      </c>
      <c r="G14" s="11" t="s">
        <v>34</v>
      </c>
      <c r="H14" s="102" t="s">
        <v>30</v>
      </c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126">
        <f t="shared" si="3"/>
        <v>1</v>
      </c>
      <c r="AO14" s="89">
        <f t="shared" si="4"/>
        <v>0</v>
      </c>
      <c r="AP14" s="64"/>
    </row>
    <row r="15" spans="2:42" x14ac:dyDescent="0.2">
      <c r="B15" s="13">
        <v>10</v>
      </c>
      <c r="C15" s="345"/>
      <c r="D15" s="355"/>
      <c r="E15" s="392"/>
      <c r="F15" s="10" t="s">
        <v>35</v>
      </c>
      <c r="G15" s="11" t="s">
        <v>32</v>
      </c>
      <c r="H15" s="102" t="s">
        <v>30</v>
      </c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126">
        <f t="shared" si="3"/>
        <v>1</v>
      </c>
      <c r="AO15" s="89">
        <f t="shared" si="4"/>
        <v>0</v>
      </c>
      <c r="AP15" s="64"/>
    </row>
    <row r="16" spans="2:42" x14ac:dyDescent="0.2">
      <c r="B16" s="13">
        <v>11</v>
      </c>
      <c r="C16" s="345"/>
      <c r="D16" s="355"/>
      <c r="E16" s="392"/>
      <c r="F16" s="10" t="s">
        <v>37</v>
      </c>
      <c r="G16" s="11" t="s">
        <v>38</v>
      </c>
      <c r="H16" s="102" t="s">
        <v>30</v>
      </c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126">
        <f t="shared" si="3"/>
        <v>1</v>
      </c>
      <c r="AO16" s="89">
        <f t="shared" si="4"/>
        <v>0</v>
      </c>
      <c r="AP16" s="64"/>
    </row>
    <row r="17" spans="2:42" x14ac:dyDescent="0.2">
      <c r="B17" s="13">
        <v>12</v>
      </c>
      <c r="C17" s="345"/>
      <c r="D17" s="355"/>
      <c r="E17" s="392"/>
      <c r="F17" s="10" t="s">
        <v>39</v>
      </c>
      <c r="G17" s="11" t="s">
        <v>38</v>
      </c>
      <c r="H17" s="102" t="s">
        <v>30</v>
      </c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126">
        <f t="shared" si="3"/>
        <v>1</v>
      </c>
      <c r="AO17" s="89">
        <f t="shared" si="4"/>
        <v>0</v>
      </c>
      <c r="AP17" s="64"/>
    </row>
    <row r="18" spans="2:42" x14ac:dyDescent="0.2">
      <c r="B18" s="13">
        <v>13</v>
      </c>
      <c r="C18" s="345"/>
      <c r="D18" s="355"/>
      <c r="E18" s="392"/>
      <c r="F18" s="10" t="s">
        <v>41</v>
      </c>
      <c r="G18" s="11" t="s">
        <v>38</v>
      </c>
      <c r="H18" s="102" t="s">
        <v>30</v>
      </c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126">
        <f t="shared" si="3"/>
        <v>1</v>
      </c>
      <c r="AO18" s="89">
        <f t="shared" si="4"/>
        <v>0</v>
      </c>
      <c r="AP18" s="64"/>
    </row>
    <row r="19" spans="2:42" x14ac:dyDescent="0.2">
      <c r="B19" s="13">
        <v>14</v>
      </c>
      <c r="C19" s="345"/>
      <c r="D19" s="355"/>
      <c r="E19" s="392"/>
      <c r="F19" s="10" t="s">
        <v>42</v>
      </c>
      <c r="G19" s="11" t="s">
        <v>43</v>
      </c>
      <c r="H19" s="102" t="s">
        <v>30</v>
      </c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126">
        <f t="shared" si="3"/>
        <v>1</v>
      </c>
      <c r="AO19" s="89">
        <f t="shared" si="4"/>
        <v>0</v>
      </c>
      <c r="AP19" s="64"/>
    </row>
    <row r="20" spans="2:42" x14ac:dyDescent="0.2">
      <c r="B20" s="13">
        <v>15</v>
      </c>
      <c r="C20" s="345"/>
      <c r="D20" s="355"/>
      <c r="E20" s="392"/>
      <c r="F20" s="10" t="s">
        <v>44</v>
      </c>
      <c r="G20" s="11" t="s">
        <v>45</v>
      </c>
      <c r="H20" s="102" t="s">
        <v>30</v>
      </c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126">
        <f t="shared" si="3"/>
        <v>1</v>
      </c>
      <c r="AO20" s="89">
        <f t="shared" si="4"/>
        <v>0</v>
      </c>
      <c r="AP20" s="64"/>
    </row>
    <row r="21" spans="2:42" x14ac:dyDescent="0.2">
      <c r="B21" s="13">
        <v>16</v>
      </c>
      <c r="C21" s="345"/>
      <c r="D21" s="355"/>
      <c r="E21" s="392"/>
      <c r="F21" s="10" t="s">
        <v>46</v>
      </c>
      <c r="G21" s="11" t="s">
        <v>47</v>
      </c>
      <c r="H21" s="102" t="s">
        <v>30</v>
      </c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126">
        <f t="shared" si="3"/>
        <v>1</v>
      </c>
      <c r="AO21" s="89">
        <f t="shared" si="4"/>
        <v>0</v>
      </c>
      <c r="AP21" s="64"/>
    </row>
    <row r="22" spans="2:42" ht="13.8" thickBot="1" x14ac:dyDescent="0.25">
      <c r="B22" s="13">
        <v>17</v>
      </c>
      <c r="C22" s="345"/>
      <c r="D22" s="355"/>
      <c r="E22" s="393"/>
      <c r="F22" s="20" t="s">
        <v>48</v>
      </c>
      <c r="G22" s="21" t="s">
        <v>45</v>
      </c>
      <c r="H22" s="118" t="s">
        <v>30</v>
      </c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2"/>
      <c r="AI22" s="82"/>
      <c r="AJ22" s="82"/>
      <c r="AK22" s="82"/>
      <c r="AL22" s="82"/>
      <c r="AM22" s="82"/>
      <c r="AN22" s="126">
        <f t="shared" si="3"/>
        <v>1</v>
      </c>
      <c r="AO22" s="91">
        <f t="shared" si="4"/>
        <v>0</v>
      </c>
      <c r="AP22" s="64"/>
    </row>
    <row r="23" spans="2:42" ht="13.8" thickBot="1" x14ac:dyDescent="0.25">
      <c r="B23" s="52"/>
      <c r="C23" s="345"/>
      <c r="D23" s="355"/>
      <c r="E23" s="394"/>
      <c r="F23" s="42" t="s">
        <v>337</v>
      </c>
      <c r="G23" s="43"/>
      <c r="H23" s="44"/>
      <c r="I23" s="56">
        <f t="shared" ref="I23:J23" si="5">1-(COUNTIF(I12:I22,"☓"))/11</f>
        <v>1</v>
      </c>
      <c r="J23" s="59">
        <f t="shared" si="5"/>
        <v>1</v>
      </c>
      <c r="K23" s="59">
        <f>1-(COUNTIF(K12:K22,"☓"))/11</f>
        <v>1</v>
      </c>
      <c r="L23" s="59">
        <f t="shared" ref="L23:AM23" si="6">1-(COUNTIF(L12:L22,"☓"))/11</f>
        <v>1</v>
      </c>
      <c r="M23" s="59">
        <f t="shared" si="6"/>
        <v>1</v>
      </c>
      <c r="N23" s="59">
        <f t="shared" si="6"/>
        <v>1</v>
      </c>
      <c r="O23" s="59">
        <f t="shared" si="6"/>
        <v>1</v>
      </c>
      <c r="P23" s="59">
        <f t="shared" si="6"/>
        <v>1</v>
      </c>
      <c r="Q23" s="59">
        <f t="shared" si="6"/>
        <v>1</v>
      </c>
      <c r="R23" s="59">
        <f t="shared" si="6"/>
        <v>1</v>
      </c>
      <c r="S23" s="59">
        <f t="shared" si="6"/>
        <v>1</v>
      </c>
      <c r="T23" s="59">
        <f t="shared" si="6"/>
        <v>1</v>
      </c>
      <c r="U23" s="59">
        <f t="shared" si="6"/>
        <v>1</v>
      </c>
      <c r="V23" s="59">
        <f t="shared" si="6"/>
        <v>1</v>
      </c>
      <c r="W23" s="59">
        <f t="shared" si="6"/>
        <v>1</v>
      </c>
      <c r="X23" s="59">
        <f t="shared" si="6"/>
        <v>1</v>
      </c>
      <c r="Y23" s="59">
        <f t="shared" si="6"/>
        <v>1</v>
      </c>
      <c r="Z23" s="59">
        <f t="shared" si="6"/>
        <v>1</v>
      </c>
      <c r="AA23" s="59">
        <f t="shared" si="6"/>
        <v>1</v>
      </c>
      <c r="AB23" s="59">
        <f t="shared" si="6"/>
        <v>1</v>
      </c>
      <c r="AC23" s="59">
        <f t="shared" si="6"/>
        <v>1</v>
      </c>
      <c r="AD23" s="59">
        <f t="shared" si="6"/>
        <v>1</v>
      </c>
      <c r="AE23" s="59">
        <f t="shared" si="6"/>
        <v>1</v>
      </c>
      <c r="AF23" s="59">
        <f t="shared" si="6"/>
        <v>1</v>
      </c>
      <c r="AG23" s="59">
        <f t="shared" si="6"/>
        <v>1</v>
      </c>
      <c r="AH23" s="59">
        <f t="shared" si="6"/>
        <v>1</v>
      </c>
      <c r="AI23" s="59">
        <f t="shared" si="6"/>
        <v>1</v>
      </c>
      <c r="AJ23" s="59">
        <f t="shared" si="6"/>
        <v>1</v>
      </c>
      <c r="AK23" s="59">
        <f t="shared" si="6"/>
        <v>1</v>
      </c>
      <c r="AL23" s="59">
        <f t="shared" si="6"/>
        <v>1</v>
      </c>
      <c r="AM23" s="60">
        <f t="shared" si="6"/>
        <v>1</v>
      </c>
      <c r="AN23" s="121" t="str">
        <f>IF(AO23=0,"100%",AVERAGE(AN12:AN22))</f>
        <v>100%</v>
      </c>
      <c r="AO23" s="96">
        <f>SUM(AO12:AO22)</f>
        <v>0</v>
      </c>
      <c r="AP23" s="64"/>
    </row>
    <row r="24" spans="2:42" x14ac:dyDescent="0.2">
      <c r="B24" s="13">
        <v>18</v>
      </c>
      <c r="C24" s="345"/>
      <c r="D24" s="355"/>
      <c r="E24" s="362" t="s">
        <v>49</v>
      </c>
      <c r="F24" s="7" t="s">
        <v>50</v>
      </c>
      <c r="G24" s="8" t="s">
        <v>51</v>
      </c>
      <c r="H24" s="101" t="s">
        <v>30</v>
      </c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2"/>
      <c r="AI24" s="82"/>
      <c r="AJ24" s="82"/>
      <c r="AK24" s="82"/>
      <c r="AL24" s="82"/>
      <c r="AM24" s="82"/>
      <c r="AN24" s="126">
        <f t="shared" si="3"/>
        <v>1</v>
      </c>
      <c r="AO24" s="87">
        <f t="shared" ref="AO24:AO34" si="7">COUNTA(I24:AM24)</f>
        <v>0</v>
      </c>
      <c r="AP24" s="64"/>
    </row>
    <row r="25" spans="2:42" x14ac:dyDescent="0.2">
      <c r="B25" s="13">
        <v>19</v>
      </c>
      <c r="C25" s="345"/>
      <c r="D25" s="355"/>
      <c r="E25" s="362"/>
      <c r="F25" s="10" t="s">
        <v>52</v>
      </c>
      <c r="G25" s="11" t="s">
        <v>53</v>
      </c>
      <c r="H25" s="102" t="s">
        <v>30</v>
      </c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/>
      <c r="AM25" s="82"/>
      <c r="AN25" s="126">
        <f t="shared" si="3"/>
        <v>1</v>
      </c>
      <c r="AO25" s="89">
        <f t="shared" si="7"/>
        <v>0</v>
      </c>
      <c r="AP25" s="64"/>
    </row>
    <row r="26" spans="2:42" x14ac:dyDescent="0.2">
      <c r="B26" s="13">
        <v>20</v>
      </c>
      <c r="C26" s="345"/>
      <c r="D26" s="355"/>
      <c r="E26" s="362"/>
      <c r="F26" s="10" t="s">
        <v>55</v>
      </c>
      <c r="G26" s="11" t="s">
        <v>56</v>
      </c>
      <c r="H26" s="102" t="s">
        <v>30</v>
      </c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126">
        <f t="shared" si="3"/>
        <v>1</v>
      </c>
      <c r="AO26" s="89">
        <f t="shared" si="7"/>
        <v>0</v>
      </c>
      <c r="AP26" s="64"/>
    </row>
    <row r="27" spans="2:42" x14ac:dyDescent="0.2">
      <c r="B27" s="13">
        <v>21</v>
      </c>
      <c r="C27" s="345"/>
      <c r="D27" s="355"/>
      <c r="E27" s="362"/>
      <c r="F27" s="10" t="s">
        <v>58</v>
      </c>
      <c r="G27" s="11" t="s">
        <v>59</v>
      </c>
      <c r="H27" s="102" t="s">
        <v>61</v>
      </c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126">
        <f t="shared" si="3"/>
        <v>1</v>
      </c>
      <c r="AO27" s="89">
        <f t="shared" si="7"/>
        <v>0</v>
      </c>
      <c r="AP27" s="64"/>
    </row>
    <row r="28" spans="2:42" x14ac:dyDescent="0.2">
      <c r="B28" s="13">
        <v>22</v>
      </c>
      <c r="C28" s="345"/>
      <c r="D28" s="355"/>
      <c r="E28" s="362"/>
      <c r="F28" s="10" t="s">
        <v>63</v>
      </c>
      <c r="G28" s="11" t="s">
        <v>59</v>
      </c>
      <c r="H28" s="102" t="s">
        <v>61</v>
      </c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126">
        <f t="shared" si="3"/>
        <v>1</v>
      </c>
      <c r="AO28" s="89">
        <f t="shared" si="7"/>
        <v>0</v>
      </c>
      <c r="AP28" s="64"/>
    </row>
    <row r="29" spans="2:42" x14ac:dyDescent="0.2">
      <c r="B29" s="13">
        <v>23</v>
      </c>
      <c r="C29" s="345"/>
      <c r="D29" s="355"/>
      <c r="E29" s="362"/>
      <c r="F29" s="10" t="s">
        <v>66</v>
      </c>
      <c r="G29" s="11" t="s">
        <v>59</v>
      </c>
      <c r="H29" s="102" t="s">
        <v>61</v>
      </c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126">
        <f t="shared" si="3"/>
        <v>1</v>
      </c>
      <c r="AO29" s="89">
        <f t="shared" si="7"/>
        <v>0</v>
      </c>
      <c r="AP29" s="64"/>
    </row>
    <row r="30" spans="2:42" x14ac:dyDescent="0.2">
      <c r="B30" s="13">
        <v>24</v>
      </c>
      <c r="C30" s="345"/>
      <c r="D30" s="355"/>
      <c r="E30" s="362"/>
      <c r="F30" s="10" t="s">
        <v>67</v>
      </c>
      <c r="G30" s="11" t="s">
        <v>68</v>
      </c>
      <c r="H30" s="102" t="s">
        <v>10</v>
      </c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126">
        <f t="shared" si="3"/>
        <v>1</v>
      </c>
      <c r="AO30" s="89">
        <f t="shared" si="7"/>
        <v>0</v>
      </c>
      <c r="AP30" s="64"/>
    </row>
    <row r="31" spans="2:42" x14ac:dyDescent="0.2">
      <c r="B31" s="13">
        <v>25</v>
      </c>
      <c r="C31" s="345"/>
      <c r="D31" s="355"/>
      <c r="E31" s="362"/>
      <c r="F31" s="10" t="s">
        <v>71</v>
      </c>
      <c r="G31" s="11" t="s">
        <v>72</v>
      </c>
      <c r="H31" s="102" t="s">
        <v>61</v>
      </c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126">
        <f t="shared" si="3"/>
        <v>1</v>
      </c>
      <c r="AO31" s="89">
        <f t="shared" si="7"/>
        <v>0</v>
      </c>
      <c r="AP31" s="64"/>
    </row>
    <row r="32" spans="2:42" x14ac:dyDescent="0.2">
      <c r="B32" s="13">
        <v>26</v>
      </c>
      <c r="C32" s="345"/>
      <c r="D32" s="355"/>
      <c r="E32" s="362"/>
      <c r="F32" s="10" t="s">
        <v>74</v>
      </c>
      <c r="G32" s="11" t="s">
        <v>75</v>
      </c>
      <c r="H32" s="102" t="s">
        <v>10</v>
      </c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126">
        <f t="shared" si="3"/>
        <v>1</v>
      </c>
      <c r="AO32" s="89">
        <f t="shared" si="7"/>
        <v>0</v>
      </c>
      <c r="AP32" s="64"/>
    </row>
    <row r="33" spans="2:42" x14ac:dyDescent="0.2">
      <c r="B33" s="13">
        <v>27</v>
      </c>
      <c r="C33" s="345"/>
      <c r="D33" s="355"/>
      <c r="E33" s="362"/>
      <c r="F33" s="10" t="s">
        <v>77</v>
      </c>
      <c r="G33" s="11" t="s">
        <v>78</v>
      </c>
      <c r="H33" s="102" t="s">
        <v>10</v>
      </c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126">
        <f t="shared" si="3"/>
        <v>1</v>
      </c>
      <c r="AO33" s="89">
        <f t="shared" si="7"/>
        <v>0</v>
      </c>
      <c r="AP33" s="64"/>
    </row>
    <row r="34" spans="2:42" ht="13.8" thickBot="1" x14ac:dyDescent="0.25">
      <c r="B34" s="13">
        <v>28</v>
      </c>
      <c r="C34" s="345"/>
      <c r="D34" s="355"/>
      <c r="E34" s="362"/>
      <c r="F34" s="14" t="s">
        <v>79</v>
      </c>
      <c r="G34" s="15" t="s">
        <v>75</v>
      </c>
      <c r="H34" s="104" t="s">
        <v>10</v>
      </c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126">
        <f t="shared" si="3"/>
        <v>1</v>
      </c>
      <c r="AO34" s="92">
        <f t="shared" si="7"/>
        <v>0</v>
      </c>
      <c r="AP34" s="64"/>
    </row>
    <row r="35" spans="2:42" ht="13.8" thickBot="1" x14ac:dyDescent="0.25">
      <c r="C35" s="345"/>
      <c r="D35" s="356"/>
      <c r="E35" s="363"/>
      <c r="F35" s="42" t="s">
        <v>337</v>
      </c>
      <c r="G35" s="43"/>
      <c r="H35" s="44"/>
      <c r="I35" s="56">
        <f>1-(COUNTIF(I24:I34,"☓"))/11</f>
        <v>1</v>
      </c>
      <c r="J35" s="59">
        <f t="shared" ref="J35:AM35" si="8">1-(COUNTIF(J24:J34,"☓"))/11</f>
        <v>1</v>
      </c>
      <c r="K35" s="59">
        <f t="shared" si="8"/>
        <v>1</v>
      </c>
      <c r="L35" s="59">
        <f t="shared" si="8"/>
        <v>1</v>
      </c>
      <c r="M35" s="59">
        <f t="shared" si="8"/>
        <v>1</v>
      </c>
      <c r="N35" s="59">
        <f t="shared" si="8"/>
        <v>1</v>
      </c>
      <c r="O35" s="59">
        <f t="shared" si="8"/>
        <v>1</v>
      </c>
      <c r="P35" s="59">
        <f t="shared" si="8"/>
        <v>1</v>
      </c>
      <c r="Q35" s="59">
        <f t="shared" si="8"/>
        <v>1</v>
      </c>
      <c r="R35" s="59">
        <f t="shared" si="8"/>
        <v>1</v>
      </c>
      <c r="S35" s="59">
        <f t="shared" si="8"/>
        <v>1</v>
      </c>
      <c r="T35" s="59">
        <f t="shared" si="8"/>
        <v>1</v>
      </c>
      <c r="U35" s="59">
        <f t="shared" si="8"/>
        <v>1</v>
      </c>
      <c r="V35" s="59">
        <f t="shared" si="8"/>
        <v>1</v>
      </c>
      <c r="W35" s="59">
        <f t="shared" si="8"/>
        <v>1</v>
      </c>
      <c r="X35" s="59">
        <f t="shared" si="8"/>
        <v>1</v>
      </c>
      <c r="Y35" s="59">
        <f t="shared" si="8"/>
        <v>1</v>
      </c>
      <c r="Z35" s="59">
        <f t="shared" si="8"/>
        <v>1</v>
      </c>
      <c r="AA35" s="59">
        <f t="shared" si="8"/>
        <v>1</v>
      </c>
      <c r="AB35" s="59">
        <f t="shared" si="8"/>
        <v>1</v>
      </c>
      <c r="AC35" s="59">
        <f t="shared" si="8"/>
        <v>1</v>
      </c>
      <c r="AD35" s="59">
        <f t="shared" si="8"/>
        <v>1</v>
      </c>
      <c r="AE35" s="59">
        <f t="shared" si="8"/>
        <v>1</v>
      </c>
      <c r="AF35" s="59">
        <f t="shared" si="8"/>
        <v>1</v>
      </c>
      <c r="AG35" s="59">
        <f t="shared" si="8"/>
        <v>1</v>
      </c>
      <c r="AH35" s="59">
        <f t="shared" si="8"/>
        <v>1</v>
      </c>
      <c r="AI35" s="59">
        <f t="shared" si="8"/>
        <v>1</v>
      </c>
      <c r="AJ35" s="59">
        <f t="shared" si="8"/>
        <v>1</v>
      </c>
      <c r="AK35" s="59">
        <f t="shared" si="8"/>
        <v>1</v>
      </c>
      <c r="AL35" s="59">
        <f t="shared" si="8"/>
        <v>1</v>
      </c>
      <c r="AM35" s="60">
        <f t="shared" si="8"/>
        <v>1</v>
      </c>
      <c r="AN35" s="121" t="str">
        <f>IF(AO35=0,"100%",AVERAGE(AN24:AN34))</f>
        <v>100%</v>
      </c>
      <c r="AO35" s="93">
        <f>SUM(AO24:AO34)</f>
        <v>0</v>
      </c>
      <c r="AP35" s="64"/>
    </row>
    <row r="36" spans="2:42" x14ac:dyDescent="0.2">
      <c r="B36" s="13">
        <v>29</v>
      </c>
      <c r="C36" s="345"/>
      <c r="D36" s="361" t="s">
        <v>81</v>
      </c>
      <c r="E36" s="366"/>
      <c r="F36" s="17" t="s">
        <v>82</v>
      </c>
      <c r="G36" s="18" t="s">
        <v>83</v>
      </c>
      <c r="H36" s="117" t="s">
        <v>61</v>
      </c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126">
        <f t="shared" si="3"/>
        <v>1</v>
      </c>
      <c r="AO36" s="120">
        <f t="shared" ref="AO36:AO51" si="9">COUNTA(I36:AM36)</f>
        <v>0</v>
      </c>
      <c r="AP36" s="64"/>
    </row>
    <row r="37" spans="2:42" x14ac:dyDescent="0.2">
      <c r="B37" s="13">
        <v>30</v>
      </c>
      <c r="C37" s="345"/>
      <c r="D37" s="362"/>
      <c r="E37" s="368"/>
      <c r="F37" s="10" t="s">
        <v>85</v>
      </c>
      <c r="G37" s="11" t="s">
        <v>86</v>
      </c>
      <c r="H37" s="102" t="s">
        <v>61</v>
      </c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126">
        <f t="shared" si="3"/>
        <v>1</v>
      </c>
      <c r="AO37" s="89">
        <f t="shared" si="9"/>
        <v>0</v>
      </c>
      <c r="AP37" s="64"/>
    </row>
    <row r="38" spans="2:42" x14ac:dyDescent="0.2">
      <c r="B38" s="13">
        <v>31</v>
      </c>
      <c r="C38" s="345"/>
      <c r="D38" s="362"/>
      <c r="E38" s="368"/>
      <c r="F38" s="10" t="s">
        <v>88</v>
      </c>
      <c r="G38" s="11" t="s">
        <v>89</v>
      </c>
      <c r="H38" s="102" t="s">
        <v>90</v>
      </c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126">
        <f t="shared" si="3"/>
        <v>1</v>
      </c>
      <c r="AO38" s="89">
        <f t="shared" si="9"/>
        <v>0</v>
      </c>
      <c r="AP38" s="64"/>
    </row>
    <row r="39" spans="2:42" ht="13.8" thickBot="1" x14ac:dyDescent="0.25">
      <c r="B39" s="13">
        <v>32</v>
      </c>
      <c r="C39" s="345"/>
      <c r="D39" s="362"/>
      <c r="E39" s="368"/>
      <c r="F39" s="14" t="s">
        <v>92</v>
      </c>
      <c r="G39" s="15" t="s">
        <v>93</v>
      </c>
      <c r="H39" s="104" t="s">
        <v>90</v>
      </c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126">
        <f t="shared" si="3"/>
        <v>1</v>
      </c>
      <c r="AO39" s="92">
        <f t="shared" si="9"/>
        <v>0</v>
      </c>
      <c r="AP39" s="64"/>
    </row>
    <row r="40" spans="2:42" ht="13.8" thickBot="1" x14ac:dyDescent="0.25">
      <c r="B40" s="52"/>
      <c r="C40" s="345"/>
      <c r="D40" s="363"/>
      <c r="E40" s="370"/>
      <c r="F40" s="42" t="s">
        <v>337</v>
      </c>
      <c r="G40" s="43"/>
      <c r="H40" s="44"/>
      <c r="I40" s="56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>
        <f t="shared" ref="X40:AM40" si="10">1-(COUNTIF(X36:X39,"☓"))/4</f>
        <v>1</v>
      </c>
      <c r="Y40" s="59">
        <f t="shared" si="10"/>
        <v>1</v>
      </c>
      <c r="Z40" s="59">
        <f t="shared" si="10"/>
        <v>1</v>
      </c>
      <c r="AA40" s="59">
        <f>1-(COUNTIF(AA42:AA45,"☓"))/4</f>
        <v>1</v>
      </c>
      <c r="AB40" s="59">
        <f t="shared" si="10"/>
        <v>1</v>
      </c>
      <c r="AC40" s="59">
        <f t="shared" si="10"/>
        <v>1</v>
      </c>
      <c r="AD40" s="59">
        <f t="shared" si="10"/>
        <v>1</v>
      </c>
      <c r="AE40" s="59">
        <f t="shared" si="10"/>
        <v>1</v>
      </c>
      <c r="AF40" s="59">
        <f t="shared" si="10"/>
        <v>1</v>
      </c>
      <c r="AG40" s="59">
        <f t="shared" si="10"/>
        <v>1</v>
      </c>
      <c r="AH40" s="59">
        <f t="shared" si="10"/>
        <v>1</v>
      </c>
      <c r="AI40" s="59">
        <f t="shared" si="10"/>
        <v>1</v>
      </c>
      <c r="AJ40" s="59">
        <f t="shared" si="10"/>
        <v>1</v>
      </c>
      <c r="AK40" s="59">
        <f t="shared" si="10"/>
        <v>1</v>
      </c>
      <c r="AL40" s="59">
        <f t="shared" si="10"/>
        <v>1</v>
      </c>
      <c r="AM40" s="60">
        <f t="shared" si="10"/>
        <v>1</v>
      </c>
      <c r="AN40" s="121" t="str">
        <f>IF(AO40=0,"100%",AVERAGE(AN36:AN39))</f>
        <v>100%</v>
      </c>
      <c r="AO40" s="93">
        <f>SUM(AO36:AO39)</f>
        <v>0</v>
      </c>
      <c r="AP40" s="64"/>
    </row>
    <row r="41" spans="2:42" x14ac:dyDescent="0.2">
      <c r="B41" s="13">
        <v>33</v>
      </c>
      <c r="C41" s="345"/>
      <c r="D41" s="361" t="s">
        <v>95</v>
      </c>
      <c r="E41" s="366"/>
      <c r="F41" s="7" t="s">
        <v>96</v>
      </c>
      <c r="G41" s="8" t="s">
        <v>97</v>
      </c>
      <c r="H41" s="101" t="s">
        <v>90</v>
      </c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126">
        <f t="shared" si="3"/>
        <v>1</v>
      </c>
      <c r="AO41" s="89">
        <f t="shared" si="9"/>
        <v>0</v>
      </c>
      <c r="AP41" s="64"/>
    </row>
    <row r="42" spans="2:42" x14ac:dyDescent="0.2">
      <c r="B42" s="13">
        <v>34</v>
      </c>
      <c r="C42" s="345"/>
      <c r="D42" s="362"/>
      <c r="E42" s="368"/>
      <c r="F42" s="17" t="s">
        <v>99</v>
      </c>
      <c r="G42" s="18" t="s">
        <v>100</v>
      </c>
      <c r="H42" s="117" t="s">
        <v>61</v>
      </c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126">
        <f t="shared" si="3"/>
        <v>1</v>
      </c>
      <c r="AO42" s="89">
        <f t="shared" si="9"/>
        <v>0</v>
      </c>
      <c r="AP42" s="64"/>
    </row>
    <row r="43" spans="2:42" x14ac:dyDescent="0.2">
      <c r="B43" s="13">
        <v>35</v>
      </c>
      <c r="C43" s="345"/>
      <c r="D43" s="362"/>
      <c r="E43" s="368"/>
      <c r="F43" s="10" t="s">
        <v>102</v>
      </c>
      <c r="G43" s="11" t="s">
        <v>103</v>
      </c>
      <c r="H43" s="102" t="s">
        <v>61</v>
      </c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126">
        <f t="shared" si="3"/>
        <v>1</v>
      </c>
      <c r="AO43" s="89">
        <f t="shared" si="9"/>
        <v>0</v>
      </c>
      <c r="AP43" s="64"/>
    </row>
    <row r="44" spans="2:42" x14ac:dyDescent="0.2">
      <c r="B44" s="13">
        <v>36</v>
      </c>
      <c r="C44" s="345"/>
      <c r="D44" s="362"/>
      <c r="E44" s="368"/>
      <c r="F44" s="10" t="s">
        <v>105</v>
      </c>
      <c r="G44" s="11" t="s">
        <v>106</v>
      </c>
      <c r="H44" s="117" t="s">
        <v>107</v>
      </c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2"/>
      <c r="AJ44" s="82"/>
      <c r="AK44" s="82"/>
      <c r="AL44" s="82"/>
      <c r="AM44" s="82"/>
      <c r="AN44" s="126">
        <f t="shared" si="3"/>
        <v>1</v>
      </c>
      <c r="AO44" s="89">
        <f t="shared" si="9"/>
        <v>0</v>
      </c>
      <c r="AP44" s="64"/>
    </row>
    <row r="45" spans="2:42" x14ac:dyDescent="0.2">
      <c r="B45" s="13">
        <v>37</v>
      </c>
      <c r="C45" s="345"/>
      <c r="D45" s="362"/>
      <c r="E45" s="368"/>
      <c r="F45" s="10" t="s">
        <v>108</v>
      </c>
      <c r="G45" s="11" t="s">
        <v>109</v>
      </c>
      <c r="H45" s="102" t="s">
        <v>107</v>
      </c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2"/>
      <c r="AI45" s="82"/>
      <c r="AJ45" s="82"/>
      <c r="AK45" s="82"/>
      <c r="AL45" s="82"/>
      <c r="AM45" s="82"/>
      <c r="AN45" s="126">
        <f t="shared" si="3"/>
        <v>1</v>
      </c>
      <c r="AO45" s="89">
        <f t="shared" si="9"/>
        <v>0</v>
      </c>
      <c r="AP45" s="64"/>
    </row>
    <row r="46" spans="2:42" x14ac:dyDescent="0.2">
      <c r="B46" s="13">
        <v>38</v>
      </c>
      <c r="C46" s="345"/>
      <c r="D46" s="362"/>
      <c r="E46" s="368"/>
      <c r="F46" s="10" t="s">
        <v>110</v>
      </c>
      <c r="G46" s="11" t="s">
        <v>111</v>
      </c>
      <c r="H46" s="117" t="s">
        <v>107</v>
      </c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2"/>
      <c r="AI46" s="82"/>
      <c r="AJ46" s="82"/>
      <c r="AK46" s="82"/>
      <c r="AL46" s="82"/>
      <c r="AM46" s="82"/>
      <c r="AN46" s="126">
        <f t="shared" si="3"/>
        <v>1</v>
      </c>
      <c r="AO46" s="89">
        <f t="shared" si="9"/>
        <v>0</v>
      </c>
      <c r="AP46" s="64"/>
    </row>
    <row r="47" spans="2:42" x14ac:dyDescent="0.2">
      <c r="B47" s="13">
        <v>39</v>
      </c>
      <c r="C47" s="345"/>
      <c r="D47" s="362"/>
      <c r="E47" s="368"/>
      <c r="F47" s="10" t="s">
        <v>112</v>
      </c>
      <c r="G47" s="11" t="s">
        <v>113</v>
      </c>
      <c r="H47" s="102" t="s">
        <v>107</v>
      </c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126">
        <f t="shared" si="3"/>
        <v>1</v>
      </c>
      <c r="AO47" s="89">
        <f t="shared" si="9"/>
        <v>0</v>
      </c>
      <c r="AP47" s="64"/>
    </row>
    <row r="48" spans="2:42" x14ac:dyDescent="0.2">
      <c r="B48" s="13">
        <v>40</v>
      </c>
      <c r="C48" s="345"/>
      <c r="D48" s="362"/>
      <c r="E48" s="368"/>
      <c r="F48" s="10" t="s">
        <v>114</v>
      </c>
      <c r="G48" s="11" t="s">
        <v>115</v>
      </c>
      <c r="H48" s="117" t="s">
        <v>107</v>
      </c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2"/>
      <c r="AI48" s="82"/>
      <c r="AJ48" s="82"/>
      <c r="AK48" s="82"/>
      <c r="AL48" s="82"/>
      <c r="AM48" s="82"/>
      <c r="AN48" s="126">
        <f t="shared" si="3"/>
        <v>1</v>
      </c>
      <c r="AO48" s="89">
        <f t="shared" si="9"/>
        <v>0</v>
      </c>
      <c r="AP48" s="64"/>
    </row>
    <row r="49" spans="2:42" x14ac:dyDescent="0.2">
      <c r="B49" s="13">
        <v>41</v>
      </c>
      <c r="C49" s="345"/>
      <c r="D49" s="362"/>
      <c r="E49" s="368"/>
      <c r="F49" s="10" t="s">
        <v>116</v>
      </c>
      <c r="G49" s="23" t="s">
        <v>117</v>
      </c>
      <c r="H49" s="102" t="s">
        <v>107</v>
      </c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126">
        <f t="shared" si="3"/>
        <v>1</v>
      </c>
      <c r="AO49" s="89">
        <f t="shared" si="9"/>
        <v>0</v>
      </c>
      <c r="AP49" s="64"/>
    </row>
    <row r="50" spans="2:42" x14ac:dyDescent="0.2">
      <c r="B50" s="13">
        <v>42</v>
      </c>
      <c r="C50" s="345"/>
      <c r="D50" s="362"/>
      <c r="E50" s="368"/>
      <c r="F50" s="10" t="s">
        <v>118</v>
      </c>
      <c r="G50" s="23" t="s">
        <v>119</v>
      </c>
      <c r="H50" s="102" t="s">
        <v>120</v>
      </c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126">
        <f t="shared" si="3"/>
        <v>1</v>
      </c>
      <c r="AO50" s="89">
        <f t="shared" si="9"/>
        <v>0</v>
      </c>
      <c r="AP50" s="64"/>
    </row>
    <row r="51" spans="2:42" ht="13.8" thickBot="1" x14ac:dyDescent="0.25">
      <c r="B51" s="13">
        <v>43</v>
      </c>
      <c r="C51" s="345"/>
      <c r="D51" s="362"/>
      <c r="E51" s="368"/>
      <c r="F51" s="24" t="s">
        <v>122</v>
      </c>
      <c r="G51" s="25" t="s">
        <v>119</v>
      </c>
      <c r="H51" s="104" t="s">
        <v>10</v>
      </c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126">
        <f t="shared" si="3"/>
        <v>1</v>
      </c>
      <c r="AO51" s="89">
        <f t="shared" si="9"/>
        <v>0</v>
      </c>
      <c r="AP51" s="64"/>
    </row>
    <row r="52" spans="2:42" ht="13.8" thickBot="1" x14ac:dyDescent="0.25">
      <c r="B52" s="52"/>
      <c r="C52" s="345"/>
      <c r="D52" s="363"/>
      <c r="E52" s="370"/>
      <c r="F52" s="42" t="s">
        <v>337</v>
      </c>
      <c r="G52" s="43"/>
      <c r="H52" s="44"/>
      <c r="I52" s="56">
        <f>1-(COUNTIF(I41:I51,"☓"))/11</f>
        <v>1</v>
      </c>
      <c r="J52" s="59">
        <f t="shared" ref="J52:AM52" si="11">1-(COUNTIF(J41:J51,"☓"))/11</f>
        <v>1</v>
      </c>
      <c r="K52" s="59">
        <f t="shared" si="11"/>
        <v>1</v>
      </c>
      <c r="L52" s="59">
        <f t="shared" si="11"/>
        <v>1</v>
      </c>
      <c r="M52" s="59">
        <f t="shared" si="11"/>
        <v>1</v>
      </c>
      <c r="N52" s="59">
        <f t="shared" si="11"/>
        <v>1</v>
      </c>
      <c r="O52" s="59">
        <f t="shared" si="11"/>
        <v>1</v>
      </c>
      <c r="P52" s="59">
        <f t="shared" si="11"/>
        <v>1</v>
      </c>
      <c r="Q52" s="59">
        <f t="shared" si="11"/>
        <v>1</v>
      </c>
      <c r="R52" s="59">
        <f t="shared" si="11"/>
        <v>1</v>
      </c>
      <c r="S52" s="59">
        <f t="shared" si="11"/>
        <v>1</v>
      </c>
      <c r="T52" s="59">
        <f t="shared" si="11"/>
        <v>1</v>
      </c>
      <c r="U52" s="59">
        <f t="shared" si="11"/>
        <v>1</v>
      </c>
      <c r="V52" s="59">
        <f t="shared" si="11"/>
        <v>1</v>
      </c>
      <c r="W52" s="59">
        <f t="shared" si="11"/>
        <v>1</v>
      </c>
      <c r="X52" s="59">
        <f t="shared" si="11"/>
        <v>1</v>
      </c>
      <c r="Y52" s="59">
        <f t="shared" si="11"/>
        <v>1</v>
      </c>
      <c r="Z52" s="59">
        <f t="shared" si="11"/>
        <v>1</v>
      </c>
      <c r="AA52" s="59">
        <f t="shared" si="11"/>
        <v>1</v>
      </c>
      <c r="AB52" s="59">
        <f t="shared" si="11"/>
        <v>1</v>
      </c>
      <c r="AC52" s="59">
        <f t="shared" si="11"/>
        <v>1</v>
      </c>
      <c r="AD52" s="59">
        <f t="shared" si="11"/>
        <v>1</v>
      </c>
      <c r="AE52" s="59">
        <f t="shared" si="11"/>
        <v>1</v>
      </c>
      <c r="AF52" s="59">
        <f t="shared" si="11"/>
        <v>1</v>
      </c>
      <c r="AG52" s="59">
        <f t="shared" si="11"/>
        <v>1</v>
      </c>
      <c r="AH52" s="59">
        <f t="shared" si="11"/>
        <v>1</v>
      </c>
      <c r="AI52" s="59">
        <f t="shared" si="11"/>
        <v>1</v>
      </c>
      <c r="AJ52" s="59">
        <f t="shared" si="11"/>
        <v>1</v>
      </c>
      <c r="AK52" s="59">
        <f>1-(COUNTIF(AK41:AK51,"☓"))/11</f>
        <v>1</v>
      </c>
      <c r="AL52" s="59">
        <f t="shared" si="11"/>
        <v>1</v>
      </c>
      <c r="AM52" s="60">
        <f t="shared" si="11"/>
        <v>1</v>
      </c>
      <c r="AN52" s="121" t="str">
        <f>IF(AO52=0,"100%",AVERAGE(AN41:AN51))</f>
        <v>100%</v>
      </c>
      <c r="AO52" s="93">
        <f>SUM(AO41:AO51)</f>
        <v>0</v>
      </c>
      <c r="AP52" s="64"/>
    </row>
    <row r="53" spans="2:42" x14ac:dyDescent="0.2">
      <c r="B53" s="13">
        <v>44</v>
      </c>
      <c r="C53" s="345"/>
      <c r="D53" s="361" t="s">
        <v>124</v>
      </c>
      <c r="E53" s="366"/>
      <c r="F53" s="7" t="s">
        <v>125</v>
      </c>
      <c r="G53" s="8" t="s">
        <v>126</v>
      </c>
      <c r="H53" s="101" t="s">
        <v>10</v>
      </c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126">
        <f t="shared" si="3"/>
        <v>1</v>
      </c>
      <c r="AO53" s="89">
        <f t="shared" ref="AO53:AO61" si="12">COUNTA(I53:AM53)</f>
        <v>0</v>
      </c>
      <c r="AP53" s="64"/>
    </row>
    <row r="54" spans="2:42" x14ac:dyDescent="0.2">
      <c r="B54" s="13">
        <v>45</v>
      </c>
      <c r="C54" s="345"/>
      <c r="D54" s="362"/>
      <c r="E54" s="368"/>
      <c r="F54" s="10" t="s">
        <v>127</v>
      </c>
      <c r="G54" s="11" t="s">
        <v>128</v>
      </c>
      <c r="H54" s="102" t="s">
        <v>10</v>
      </c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126">
        <f t="shared" si="3"/>
        <v>1</v>
      </c>
      <c r="AO54" s="89">
        <f t="shared" si="12"/>
        <v>0</v>
      </c>
      <c r="AP54" s="64"/>
    </row>
    <row r="55" spans="2:42" x14ac:dyDescent="0.2">
      <c r="B55" s="13">
        <v>46</v>
      </c>
      <c r="C55" s="345"/>
      <c r="D55" s="362"/>
      <c r="E55" s="368"/>
      <c r="F55" s="10" t="s">
        <v>130</v>
      </c>
      <c r="G55" s="11" t="s">
        <v>131</v>
      </c>
      <c r="H55" s="102" t="s">
        <v>10</v>
      </c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126">
        <f t="shared" si="3"/>
        <v>1</v>
      </c>
      <c r="AO55" s="89">
        <f t="shared" si="12"/>
        <v>0</v>
      </c>
      <c r="AP55" s="64"/>
    </row>
    <row r="56" spans="2:42" x14ac:dyDescent="0.2">
      <c r="B56" s="13">
        <v>47</v>
      </c>
      <c r="C56" s="345"/>
      <c r="D56" s="362"/>
      <c r="E56" s="368"/>
      <c r="F56" s="10" t="s">
        <v>132</v>
      </c>
      <c r="G56" s="11" t="s">
        <v>133</v>
      </c>
      <c r="H56" s="102" t="s">
        <v>10</v>
      </c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126">
        <f t="shared" si="3"/>
        <v>1</v>
      </c>
      <c r="AO56" s="89">
        <f t="shared" si="12"/>
        <v>0</v>
      </c>
      <c r="AP56" s="64"/>
    </row>
    <row r="57" spans="2:42" x14ac:dyDescent="0.2">
      <c r="B57" s="13">
        <v>48</v>
      </c>
      <c r="C57" s="345"/>
      <c r="D57" s="362"/>
      <c r="E57" s="368"/>
      <c r="F57" s="10" t="s">
        <v>134</v>
      </c>
      <c r="G57" s="11" t="s">
        <v>135</v>
      </c>
      <c r="H57" s="102" t="s">
        <v>10</v>
      </c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126">
        <f t="shared" si="3"/>
        <v>1</v>
      </c>
      <c r="AO57" s="89">
        <f t="shared" si="12"/>
        <v>0</v>
      </c>
      <c r="AP57" s="64"/>
    </row>
    <row r="58" spans="2:42" ht="13.8" thickBot="1" x14ac:dyDescent="0.25">
      <c r="B58" s="13">
        <v>49</v>
      </c>
      <c r="C58" s="345"/>
      <c r="D58" s="362"/>
      <c r="E58" s="368"/>
      <c r="F58" s="14" t="s">
        <v>136</v>
      </c>
      <c r="G58" s="15" t="s">
        <v>137</v>
      </c>
      <c r="H58" s="104" t="s">
        <v>10</v>
      </c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126">
        <f t="shared" si="3"/>
        <v>1</v>
      </c>
      <c r="AO58" s="89">
        <f t="shared" si="12"/>
        <v>0</v>
      </c>
      <c r="AP58" s="64"/>
    </row>
    <row r="59" spans="2:42" ht="13.8" thickBot="1" x14ac:dyDescent="0.25">
      <c r="B59" s="52"/>
      <c r="C59" s="345"/>
      <c r="D59" s="363"/>
      <c r="E59" s="370"/>
      <c r="F59" s="42" t="s">
        <v>337</v>
      </c>
      <c r="G59" s="43"/>
      <c r="H59" s="44"/>
      <c r="I59" s="111">
        <f>1-(COUNTIF(I53:I58,"☓"))/6</f>
        <v>1</v>
      </c>
      <c r="J59" s="74">
        <f t="shared" ref="J59:AM59" si="13">1-(COUNTIF(J53:J58,"☓"))/6</f>
        <v>1</v>
      </c>
      <c r="K59" s="74">
        <f t="shared" si="13"/>
        <v>1</v>
      </c>
      <c r="L59" s="74">
        <f t="shared" si="13"/>
        <v>1</v>
      </c>
      <c r="M59" s="74">
        <f t="shared" si="13"/>
        <v>1</v>
      </c>
      <c r="N59" s="74">
        <f t="shared" si="13"/>
        <v>1</v>
      </c>
      <c r="O59" s="74">
        <f t="shared" si="13"/>
        <v>1</v>
      </c>
      <c r="P59" s="74">
        <f t="shared" si="13"/>
        <v>1</v>
      </c>
      <c r="Q59" s="74">
        <f t="shared" si="13"/>
        <v>1</v>
      </c>
      <c r="R59" s="74">
        <f t="shared" si="13"/>
        <v>1</v>
      </c>
      <c r="S59" s="74">
        <f t="shared" si="13"/>
        <v>1</v>
      </c>
      <c r="T59" s="74">
        <f t="shared" si="13"/>
        <v>1</v>
      </c>
      <c r="U59" s="74">
        <f t="shared" si="13"/>
        <v>1</v>
      </c>
      <c r="V59" s="74">
        <f t="shared" si="13"/>
        <v>1</v>
      </c>
      <c r="W59" s="74">
        <f t="shared" si="13"/>
        <v>1</v>
      </c>
      <c r="X59" s="74">
        <f t="shared" si="13"/>
        <v>1</v>
      </c>
      <c r="Y59" s="74">
        <f t="shared" si="13"/>
        <v>1</v>
      </c>
      <c r="Z59" s="74">
        <f t="shared" si="13"/>
        <v>1</v>
      </c>
      <c r="AA59" s="74">
        <f t="shared" si="13"/>
        <v>1</v>
      </c>
      <c r="AB59" s="74">
        <f t="shared" si="13"/>
        <v>1</v>
      </c>
      <c r="AC59" s="74">
        <f t="shared" si="13"/>
        <v>1</v>
      </c>
      <c r="AD59" s="74">
        <f t="shared" si="13"/>
        <v>1</v>
      </c>
      <c r="AE59" s="74">
        <f t="shared" si="13"/>
        <v>1</v>
      </c>
      <c r="AF59" s="74">
        <f t="shared" si="13"/>
        <v>1</v>
      </c>
      <c r="AG59" s="74">
        <f t="shared" si="13"/>
        <v>1</v>
      </c>
      <c r="AH59" s="74">
        <f t="shared" si="13"/>
        <v>1</v>
      </c>
      <c r="AI59" s="74">
        <f t="shared" si="13"/>
        <v>1</v>
      </c>
      <c r="AJ59" s="74">
        <f t="shared" si="13"/>
        <v>1</v>
      </c>
      <c r="AK59" s="74">
        <f t="shared" si="13"/>
        <v>1</v>
      </c>
      <c r="AL59" s="74">
        <f t="shared" si="13"/>
        <v>1</v>
      </c>
      <c r="AM59" s="123">
        <f t="shared" si="13"/>
        <v>1</v>
      </c>
      <c r="AN59" s="121" t="str">
        <f>IF(AO59=0,"100%",AVERAGE(AN48:AN58))</f>
        <v>100%</v>
      </c>
      <c r="AO59" s="93">
        <f>SUM(AO53:AO58)</f>
        <v>0</v>
      </c>
      <c r="AP59" s="64"/>
    </row>
    <row r="60" spans="2:42" x14ac:dyDescent="0.2">
      <c r="B60" s="13">
        <v>50</v>
      </c>
      <c r="C60" s="345"/>
      <c r="D60" s="362" t="s">
        <v>139</v>
      </c>
      <c r="E60" s="368"/>
      <c r="F60" s="17" t="s">
        <v>140</v>
      </c>
      <c r="G60" s="18" t="s">
        <v>141</v>
      </c>
      <c r="H60" s="19" t="s">
        <v>90</v>
      </c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126">
        <f t="shared" si="3"/>
        <v>1</v>
      </c>
      <c r="AO60" s="89">
        <f t="shared" si="12"/>
        <v>0</v>
      </c>
      <c r="AP60" s="64"/>
    </row>
    <row r="61" spans="2:42" ht="13.8" thickBot="1" x14ac:dyDescent="0.25">
      <c r="B61" s="13">
        <v>51</v>
      </c>
      <c r="C61" s="345"/>
      <c r="D61" s="362"/>
      <c r="E61" s="368"/>
      <c r="F61" s="14" t="s">
        <v>142</v>
      </c>
      <c r="G61" s="15" t="s">
        <v>143</v>
      </c>
      <c r="H61" s="16" t="s">
        <v>90</v>
      </c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126">
        <f t="shared" si="3"/>
        <v>1</v>
      </c>
      <c r="AO61" s="89">
        <f t="shared" si="12"/>
        <v>0</v>
      </c>
      <c r="AP61" s="64"/>
    </row>
    <row r="62" spans="2:42" ht="13.8" thickBot="1" x14ac:dyDescent="0.25">
      <c r="B62" s="52"/>
      <c r="C62" s="346"/>
      <c r="D62" s="363"/>
      <c r="E62" s="370"/>
      <c r="F62" s="42" t="s">
        <v>337</v>
      </c>
      <c r="G62" s="43"/>
      <c r="H62" s="44"/>
      <c r="I62" s="113">
        <f>1-(COUNTIF(I60:I61,"☓"))/2</f>
        <v>1</v>
      </c>
      <c r="J62" s="114">
        <f t="shared" ref="J62:AM62" si="14">1-(COUNTIF(J60:J61,"☓"))/2</f>
        <v>1</v>
      </c>
      <c r="K62" s="114">
        <f t="shared" si="14"/>
        <v>1</v>
      </c>
      <c r="L62" s="114">
        <f t="shared" si="14"/>
        <v>1</v>
      </c>
      <c r="M62" s="114">
        <f t="shared" si="14"/>
        <v>1</v>
      </c>
      <c r="N62" s="114">
        <f t="shared" si="14"/>
        <v>1</v>
      </c>
      <c r="O62" s="114">
        <f t="shared" si="14"/>
        <v>1</v>
      </c>
      <c r="P62" s="114">
        <f t="shared" si="14"/>
        <v>1</v>
      </c>
      <c r="Q62" s="114">
        <f t="shared" si="14"/>
        <v>1</v>
      </c>
      <c r="R62" s="114">
        <f t="shared" si="14"/>
        <v>1</v>
      </c>
      <c r="S62" s="114">
        <f t="shared" si="14"/>
        <v>1</v>
      </c>
      <c r="T62" s="114">
        <f t="shared" si="14"/>
        <v>1</v>
      </c>
      <c r="U62" s="114">
        <f t="shared" si="14"/>
        <v>1</v>
      </c>
      <c r="V62" s="114">
        <f t="shared" si="14"/>
        <v>1</v>
      </c>
      <c r="W62" s="114">
        <f t="shared" si="14"/>
        <v>1</v>
      </c>
      <c r="X62" s="114">
        <f t="shared" si="14"/>
        <v>1</v>
      </c>
      <c r="Y62" s="114">
        <f t="shared" si="14"/>
        <v>1</v>
      </c>
      <c r="Z62" s="114">
        <f t="shared" si="14"/>
        <v>1</v>
      </c>
      <c r="AA62" s="114">
        <f t="shared" si="14"/>
        <v>1</v>
      </c>
      <c r="AB62" s="114">
        <f t="shared" si="14"/>
        <v>1</v>
      </c>
      <c r="AC62" s="114">
        <f t="shared" si="14"/>
        <v>1</v>
      </c>
      <c r="AD62" s="114">
        <f t="shared" si="14"/>
        <v>1</v>
      </c>
      <c r="AE62" s="114">
        <f t="shared" si="14"/>
        <v>1</v>
      </c>
      <c r="AF62" s="114">
        <f t="shared" si="14"/>
        <v>1</v>
      </c>
      <c r="AG62" s="114">
        <f t="shared" si="14"/>
        <v>1</v>
      </c>
      <c r="AH62" s="114">
        <f t="shared" si="14"/>
        <v>1</v>
      </c>
      <c r="AI62" s="114">
        <f t="shared" si="14"/>
        <v>1</v>
      </c>
      <c r="AJ62" s="114">
        <f t="shared" si="14"/>
        <v>1</v>
      </c>
      <c r="AK62" s="114">
        <f t="shared" si="14"/>
        <v>1</v>
      </c>
      <c r="AL62" s="114">
        <f t="shared" si="14"/>
        <v>1</v>
      </c>
      <c r="AM62" s="115">
        <f t="shared" si="14"/>
        <v>1</v>
      </c>
      <c r="AN62" s="97" t="str">
        <f>IF(AO62=0,"100%",AVERAGE(I62:AM62))</f>
        <v>100%</v>
      </c>
      <c r="AO62" s="93">
        <f>SUM(AO60:AO61)</f>
        <v>0</v>
      </c>
      <c r="AP62" s="64"/>
    </row>
    <row r="63" spans="2:42" x14ac:dyDescent="0.2">
      <c r="B63" s="13">
        <v>52</v>
      </c>
      <c r="C63" s="344" t="s">
        <v>145</v>
      </c>
      <c r="D63" s="361" t="s">
        <v>146</v>
      </c>
      <c r="E63" s="366"/>
      <c r="F63" s="7" t="s">
        <v>147</v>
      </c>
      <c r="G63" s="8" t="s">
        <v>148</v>
      </c>
      <c r="H63" s="119" t="s">
        <v>61</v>
      </c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126">
        <f t="shared" si="3"/>
        <v>1</v>
      </c>
      <c r="AO63" s="89">
        <f t="shared" ref="AO63:AO69" si="15">COUNTA(I63:AM63)</f>
        <v>0</v>
      </c>
      <c r="AP63" s="64"/>
    </row>
    <row r="64" spans="2:42" x14ac:dyDescent="0.2">
      <c r="B64" s="13">
        <v>53</v>
      </c>
      <c r="C64" s="345"/>
      <c r="D64" s="362"/>
      <c r="E64" s="368"/>
      <c r="F64" s="10" t="s">
        <v>150</v>
      </c>
      <c r="G64" s="11" t="s">
        <v>151</v>
      </c>
      <c r="H64" s="118" t="s">
        <v>61</v>
      </c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126">
        <f t="shared" si="3"/>
        <v>1</v>
      </c>
      <c r="AO64" s="89">
        <f t="shared" si="15"/>
        <v>0</v>
      </c>
      <c r="AP64" s="64"/>
    </row>
    <row r="65" spans="2:42" x14ac:dyDescent="0.2">
      <c r="B65" s="13">
        <v>54</v>
      </c>
      <c r="C65" s="345"/>
      <c r="D65" s="362"/>
      <c r="E65" s="368"/>
      <c r="F65" s="10" t="s">
        <v>153</v>
      </c>
      <c r="G65" s="11" t="s">
        <v>154</v>
      </c>
      <c r="H65" s="118" t="s">
        <v>61</v>
      </c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126">
        <f t="shared" si="3"/>
        <v>1</v>
      </c>
      <c r="AO65" s="89">
        <f t="shared" si="15"/>
        <v>0</v>
      </c>
      <c r="AP65" s="64"/>
    </row>
    <row r="66" spans="2:42" x14ac:dyDescent="0.2">
      <c r="B66" s="13">
        <v>55</v>
      </c>
      <c r="C66" s="345"/>
      <c r="D66" s="362"/>
      <c r="E66" s="368"/>
      <c r="F66" s="10" t="s">
        <v>155</v>
      </c>
      <c r="G66" s="11" t="s">
        <v>156</v>
      </c>
      <c r="H66" s="118" t="s">
        <v>61</v>
      </c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126">
        <f t="shared" si="3"/>
        <v>1</v>
      </c>
      <c r="AO66" s="89">
        <f t="shared" si="15"/>
        <v>0</v>
      </c>
      <c r="AP66" s="64"/>
    </row>
    <row r="67" spans="2:42" x14ac:dyDescent="0.2">
      <c r="B67" s="13">
        <v>56</v>
      </c>
      <c r="C67" s="345"/>
      <c r="D67" s="362"/>
      <c r="E67" s="368"/>
      <c r="F67" s="10" t="s">
        <v>158</v>
      </c>
      <c r="G67" s="11" t="s">
        <v>159</v>
      </c>
      <c r="H67" s="118" t="s">
        <v>61</v>
      </c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126">
        <f t="shared" si="3"/>
        <v>1</v>
      </c>
      <c r="AO67" s="89">
        <f t="shared" si="15"/>
        <v>0</v>
      </c>
      <c r="AP67" s="64"/>
    </row>
    <row r="68" spans="2:42" x14ac:dyDescent="0.2">
      <c r="B68" s="13">
        <v>57</v>
      </c>
      <c r="C68" s="345"/>
      <c r="D68" s="362"/>
      <c r="E68" s="368"/>
      <c r="F68" s="10" t="s">
        <v>161</v>
      </c>
      <c r="G68" s="11" t="s">
        <v>162</v>
      </c>
      <c r="H68" s="118" t="s">
        <v>90</v>
      </c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126">
        <f t="shared" si="3"/>
        <v>1</v>
      </c>
      <c r="AO68" s="89">
        <f t="shared" si="15"/>
        <v>0</v>
      </c>
      <c r="AP68" s="64"/>
    </row>
    <row r="69" spans="2:42" ht="13.8" thickBot="1" x14ac:dyDescent="0.25">
      <c r="B69" s="13">
        <v>58</v>
      </c>
      <c r="C69" s="345"/>
      <c r="D69" s="362"/>
      <c r="E69" s="368"/>
      <c r="F69" s="14" t="s">
        <v>164</v>
      </c>
      <c r="G69" s="15" t="s">
        <v>165</v>
      </c>
      <c r="H69" s="104" t="s">
        <v>90</v>
      </c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126">
        <f t="shared" si="3"/>
        <v>1</v>
      </c>
      <c r="AO69" s="89">
        <f t="shared" si="15"/>
        <v>0</v>
      </c>
      <c r="AP69" s="64"/>
    </row>
    <row r="70" spans="2:42" ht="13.8" thickBot="1" x14ac:dyDescent="0.25">
      <c r="B70" s="52"/>
      <c r="C70" s="345"/>
      <c r="D70" s="363"/>
      <c r="E70" s="370"/>
      <c r="F70" s="42" t="s">
        <v>337</v>
      </c>
      <c r="G70" s="43"/>
      <c r="H70" s="44"/>
      <c r="I70" s="56">
        <f>1-(COUNTIF(I63:I69,"☓"))/7</f>
        <v>1</v>
      </c>
      <c r="J70" s="59">
        <f t="shared" ref="J70:AM70" si="16">1-(COUNTIF(J63:J69,"☓"))/7</f>
        <v>1</v>
      </c>
      <c r="K70" s="59">
        <f t="shared" si="16"/>
        <v>1</v>
      </c>
      <c r="L70" s="59">
        <f t="shared" si="16"/>
        <v>1</v>
      </c>
      <c r="M70" s="59">
        <f t="shared" si="16"/>
        <v>1</v>
      </c>
      <c r="N70" s="59">
        <f t="shared" si="16"/>
        <v>1</v>
      </c>
      <c r="O70" s="59">
        <f t="shared" si="16"/>
        <v>1</v>
      </c>
      <c r="P70" s="59">
        <f t="shared" si="16"/>
        <v>1</v>
      </c>
      <c r="Q70" s="59">
        <f t="shared" si="16"/>
        <v>1</v>
      </c>
      <c r="R70" s="59">
        <f t="shared" si="16"/>
        <v>1</v>
      </c>
      <c r="S70" s="59">
        <f t="shared" si="16"/>
        <v>1</v>
      </c>
      <c r="T70" s="59">
        <f t="shared" si="16"/>
        <v>1</v>
      </c>
      <c r="U70" s="59">
        <f t="shared" si="16"/>
        <v>1</v>
      </c>
      <c r="V70" s="59">
        <f t="shared" si="16"/>
        <v>1</v>
      </c>
      <c r="W70" s="59">
        <f t="shared" si="16"/>
        <v>1</v>
      </c>
      <c r="X70" s="59">
        <f t="shared" si="16"/>
        <v>1</v>
      </c>
      <c r="Y70" s="59">
        <f t="shared" si="16"/>
        <v>1</v>
      </c>
      <c r="Z70" s="59">
        <f t="shared" si="16"/>
        <v>1</v>
      </c>
      <c r="AA70" s="59">
        <f t="shared" si="16"/>
        <v>1</v>
      </c>
      <c r="AB70" s="59">
        <f t="shared" si="16"/>
        <v>1</v>
      </c>
      <c r="AC70" s="59">
        <f t="shared" si="16"/>
        <v>1</v>
      </c>
      <c r="AD70" s="59">
        <f t="shared" si="16"/>
        <v>1</v>
      </c>
      <c r="AE70" s="59">
        <f t="shared" si="16"/>
        <v>1</v>
      </c>
      <c r="AF70" s="59">
        <f t="shared" si="16"/>
        <v>1</v>
      </c>
      <c r="AG70" s="59">
        <f t="shared" si="16"/>
        <v>1</v>
      </c>
      <c r="AH70" s="59">
        <f t="shared" si="16"/>
        <v>1</v>
      </c>
      <c r="AI70" s="59">
        <f t="shared" si="16"/>
        <v>1</v>
      </c>
      <c r="AJ70" s="59">
        <f t="shared" si="16"/>
        <v>1</v>
      </c>
      <c r="AK70" s="59">
        <f t="shared" si="16"/>
        <v>1</v>
      </c>
      <c r="AL70" s="59">
        <f t="shared" si="16"/>
        <v>1</v>
      </c>
      <c r="AM70" s="60">
        <f t="shared" si="16"/>
        <v>1</v>
      </c>
      <c r="AN70" s="97" t="str">
        <f>IF(AO70=0,"100%",AVERAGE(I70:AM70))</f>
        <v>100%</v>
      </c>
      <c r="AO70" s="93">
        <f>SUM(AO63:AO69)</f>
        <v>0</v>
      </c>
      <c r="AP70" s="64"/>
    </row>
    <row r="71" spans="2:42" x14ac:dyDescent="0.2">
      <c r="B71" s="13">
        <v>59</v>
      </c>
      <c r="C71" s="345"/>
      <c r="D71" s="361" t="s">
        <v>167</v>
      </c>
      <c r="E71" s="366"/>
      <c r="F71" s="7" t="s">
        <v>168</v>
      </c>
      <c r="G71" s="31" t="s">
        <v>169</v>
      </c>
      <c r="H71" s="119" t="s">
        <v>61</v>
      </c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126">
        <f t="shared" si="3"/>
        <v>1</v>
      </c>
      <c r="AO71" s="89">
        <f t="shared" ref="AO71:AO72" si="17">COUNTA(I71:AM71)</f>
        <v>0</v>
      </c>
      <c r="AP71" s="64"/>
    </row>
    <row r="72" spans="2:42" ht="13.8" thickBot="1" x14ac:dyDescent="0.25">
      <c r="B72" s="13">
        <v>60</v>
      </c>
      <c r="C72" s="345"/>
      <c r="D72" s="362"/>
      <c r="E72" s="368"/>
      <c r="F72" s="14" t="s">
        <v>171</v>
      </c>
      <c r="G72" s="25" t="s">
        <v>172</v>
      </c>
      <c r="H72" s="104" t="s">
        <v>61</v>
      </c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126">
        <f t="shared" si="3"/>
        <v>1</v>
      </c>
      <c r="AO72" s="89">
        <f t="shared" si="17"/>
        <v>0</v>
      </c>
      <c r="AP72" s="64"/>
    </row>
    <row r="73" spans="2:42" ht="13.8" thickBot="1" x14ac:dyDescent="0.25">
      <c r="B73" s="52"/>
      <c r="C73" s="345"/>
      <c r="D73" s="363"/>
      <c r="E73" s="370"/>
      <c r="F73" s="42" t="s">
        <v>337</v>
      </c>
      <c r="G73" s="43"/>
      <c r="H73" s="44"/>
      <c r="I73" s="56">
        <f>1-(COUNTIF(I71:I72,"☓"))/2</f>
        <v>1</v>
      </c>
      <c r="J73" s="59">
        <f t="shared" ref="J73:AM73" si="18">1-(COUNTIF(J71:J72,"☓"))/2</f>
        <v>1</v>
      </c>
      <c r="K73" s="59">
        <f t="shared" si="18"/>
        <v>1</v>
      </c>
      <c r="L73" s="59">
        <f t="shared" si="18"/>
        <v>1</v>
      </c>
      <c r="M73" s="59">
        <f t="shared" si="18"/>
        <v>1</v>
      </c>
      <c r="N73" s="59">
        <f t="shared" si="18"/>
        <v>1</v>
      </c>
      <c r="O73" s="59">
        <f t="shared" si="18"/>
        <v>1</v>
      </c>
      <c r="P73" s="59">
        <f t="shared" si="18"/>
        <v>1</v>
      </c>
      <c r="Q73" s="59">
        <f t="shared" si="18"/>
        <v>1</v>
      </c>
      <c r="R73" s="59">
        <f t="shared" si="18"/>
        <v>1</v>
      </c>
      <c r="S73" s="59">
        <f t="shared" si="18"/>
        <v>1</v>
      </c>
      <c r="T73" s="59">
        <f t="shared" si="18"/>
        <v>1</v>
      </c>
      <c r="U73" s="59">
        <f t="shared" si="18"/>
        <v>1</v>
      </c>
      <c r="V73" s="59">
        <f t="shared" si="18"/>
        <v>1</v>
      </c>
      <c r="W73" s="59">
        <f t="shared" si="18"/>
        <v>1</v>
      </c>
      <c r="X73" s="59">
        <f t="shared" si="18"/>
        <v>1</v>
      </c>
      <c r="Y73" s="59">
        <f t="shared" si="18"/>
        <v>1</v>
      </c>
      <c r="Z73" s="59">
        <f t="shared" si="18"/>
        <v>1</v>
      </c>
      <c r="AA73" s="59">
        <f t="shared" si="18"/>
        <v>1</v>
      </c>
      <c r="AB73" s="59">
        <f t="shared" si="18"/>
        <v>1</v>
      </c>
      <c r="AC73" s="59">
        <f t="shared" si="18"/>
        <v>1</v>
      </c>
      <c r="AD73" s="59">
        <f t="shared" si="18"/>
        <v>1</v>
      </c>
      <c r="AE73" s="59">
        <f t="shared" si="18"/>
        <v>1</v>
      </c>
      <c r="AF73" s="59">
        <f t="shared" si="18"/>
        <v>1</v>
      </c>
      <c r="AG73" s="59">
        <f t="shared" si="18"/>
        <v>1</v>
      </c>
      <c r="AH73" s="59">
        <f t="shared" si="18"/>
        <v>1</v>
      </c>
      <c r="AI73" s="59">
        <f t="shared" si="18"/>
        <v>1</v>
      </c>
      <c r="AJ73" s="59">
        <f t="shared" si="18"/>
        <v>1</v>
      </c>
      <c r="AK73" s="59">
        <f t="shared" si="18"/>
        <v>1</v>
      </c>
      <c r="AL73" s="59">
        <f t="shared" si="18"/>
        <v>1</v>
      </c>
      <c r="AM73" s="60">
        <f t="shared" si="18"/>
        <v>1</v>
      </c>
      <c r="AN73" s="97" t="str">
        <f>IF(AO73=0,"100%",AVERAGE(I73:AM73))</f>
        <v>100%</v>
      </c>
      <c r="AO73" s="93">
        <f>SUM(AO71:AO72)</f>
        <v>0</v>
      </c>
      <c r="AP73" s="64"/>
    </row>
    <row r="74" spans="2:42" x14ac:dyDescent="0.2">
      <c r="B74" s="13">
        <v>61</v>
      </c>
      <c r="C74" s="345"/>
      <c r="D74" s="361" t="s">
        <v>174</v>
      </c>
      <c r="E74" s="366"/>
      <c r="F74" s="7" t="s">
        <v>175</v>
      </c>
      <c r="G74" s="31" t="s">
        <v>176</v>
      </c>
      <c r="H74" s="119" t="s">
        <v>61</v>
      </c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  <c r="Z74" s="82"/>
      <c r="AA74" s="82"/>
      <c r="AB74" s="82"/>
      <c r="AC74" s="82"/>
      <c r="AD74" s="82"/>
      <c r="AE74" s="82"/>
      <c r="AF74" s="82"/>
      <c r="AG74" s="82"/>
      <c r="AH74" s="82"/>
      <c r="AI74" s="82"/>
      <c r="AJ74" s="82"/>
      <c r="AK74" s="82"/>
      <c r="AL74" s="82"/>
      <c r="AM74" s="82"/>
      <c r="AN74" s="88" t="str">
        <f t="shared" ref="AN74:AN75" si="19">IF(COUNTA(I74:AM74)=0,"",1-COUNTIF(I74:AM74,"☓")/31)</f>
        <v/>
      </c>
      <c r="AO74" s="89">
        <f t="shared" ref="AO74:AO75" si="20">COUNTA(I74:AM74)</f>
        <v>0</v>
      </c>
      <c r="AP74" s="64"/>
    </row>
    <row r="75" spans="2:42" ht="13.8" thickBot="1" x14ac:dyDescent="0.25">
      <c r="B75" s="13">
        <v>62</v>
      </c>
      <c r="C75" s="345"/>
      <c r="D75" s="362"/>
      <c r="E75" s="368"/>
      <c r="F75" s="14" t="s">
        <v>178</v>
      </c>
      <c r="G75" s="25" t="s">
        <v>179</v>
      </c>
      <c r="H75" s="104" t="s">
        <v>90</v>
      </c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  <c r="Z75" s="82"/>
      <c r="AA75" s="82"/>
      <c r="AB75" s="82"/>
      <c r="AC75" s="82"/>
      <c r="AD75" s="82"/>
      <c r="AE75" s="82"/>
      <c r="AF75" s="82"/>
      <c r="AG75" s="82"/>
      <c r="AH75" s="82"/>
      <c r="AI75" s="82"/>
      <c r="AJ75" s="82"/>
      <c r="AK75" s="82"/>
      <c r="AL75" s="82"/>
      <c r="AM75" s="82"/>
      <c r="AN75" s="88" t="str">
        <f t="shared" si="19"/>
        <v/>
      </c>
      <c r="AO75" s="89">
        <f t="shared" si="20"/>
        <v>0</v>
      </c>
      <c r="AP75" s="64"/>
    </row>
    <row r="76" spans="2:42" ht="13.8" thickBot="1" x14ac:dyDescent="0.25">
      <c r="B76" s="52"/>
      <c r="C76" s="345"/>
      <c r="D76" s="363"/>
      <c r="E76" s="370"/>
      <c r="F76" s="42" t="s">
        <v>337</v>
      </c>
      <c r="G76" s="43"/>
      <c r="H76" s="44"/>
      <c r="I76" s="116">
        <f>1-(COUNTIF(I74:I75,"☓"))/2</f>
        <v>1</v>
      </c>
      <c r="J76" s="81">
        <f t="shared" ref="J76:AM76" si="21">1-(COUNTIF(J74:J75,"☓"))/2</f>
        <v>1</v>
      </c>
      <c r="K76" s="81">
        <f t="shared" si="21"/>
        <v>1</v>
      </c>
      <c r="L76" s="81">
        <f t="shared" si="21"/>
        <v>1</v>
      </c>
      <c r="M76" s="81">
        <f t="shared" si="21"/>
        <v>1</v>
      </c>
      <c r="N76" s="81">
        <f t="shared" si="21"/>
        <v>1</v>
      </c>
      <c r="O76" s="81">
        <f t="shared" si="21"/>
        <v>1</v>
      </c>
      <c r="P76" s="81">
        <f t="shared" si="21"/>
        <v>1</v>
      </c>
      <c r="Q76" s="81">
        <f t="shared" si="21"/>
        <v>1</v>
      </c>
      <c r="R76" s="81">
        <f t="shared" si="21"/>
        <v>1</v>
      </c>
      <c r="S76" s="81">
        <f t="shared" si="21"/>
        <v>1</v>
      </c>
      <c r="T76" s="81">
        <f t="shared" si="21"/>
        <v>1</v>
      </c>
      <c r="U76" s="81">
        <f t="shared" si="21"/>
        <v>1</v>
      </c>
      <c r="V76" s="81">
        <f t="shared" si="21"/>
        <v>1</v>
      </c>
      <c r="W76" s="81">
        <f t="shared" si="21"/>
        <v>1</v>
      </c>
      <c r="X76" s="81">
        <f t="shared" si="21"/>
        <v>1</v>
      </c>
      <c r="Y76" s="81">
        <f t="shared" si="21"/>
        <v>1</v>
      </c>
      <c r="Z76" s="81">
        <f t="shared" si="21"/>
        <v>1</v>
      </c>
      <c r="AA76" s="81">
        <f t="shared" si="21"/>
        <v>1</v>
      </c>
      <c r="AB76" s="81">
        <f t="shared" si="21"/>
        <v>1</v>
      </c>
      <c r="AC76" s="81">
        <f t="shared" si="21"/>
        <v>1</v>
      </c>
      <c r="AD76" s="81">
        <f t="shared" si="21"/>
        <v>1</v>
      </c>
      <c r="AE76" s="81">
        <f t="shared" si="21"/>
        <v>1</v>
      </c>
      <c r="AF76" s="81">
        <f t="shared" si="21"/>
        <v>1</v>
      </c>
      <c r="AG76" s="81">
        <f t="shared" si="21"/>
        <v>1</v>
      </c>
      <c r="AH76" s="81">
        <f t="shared" si="21"/>
        <v>1</v>
      </c>
      <c r="AI76" s="81">
        <f t="shared" si="21"/>
        <v>1</v>
      </c>
      <c r="AJ76" s="81">
        <f t="shared" si="21"/>
        <v>1</v>
      </c>
      <c r="AK76" s="81">
        <f t="shared" si="21"/>
        <v>1</v>
      </c>
      <c r="AL76" s="81">
        <f t="shared" si="21"/>
        <v>1</v>
      </c>
      <c r="AM76" s="112">
        <f t="shared" si="21"/>
        <v>1</v>
      </c>
      <c r="AN76" s="97" t="str">
        <f>IF(AO76=0,"100%",AVERAGE(I76:AM76))</f>
        <v>100%</v>
      </c>
      <c r="AO76" s="93">
        <f>SUM(AO74:AO75)</f>
        <v>0</v>
      </c>
      <c r="AP76" s="64"/>
    </row>
    <row r="77" spans="2:42" x14ac:dyDescent="0.2">
      <c r="B77" s="13">
        <v>63</v>
      </c>
      <c r="C77" s="345"/>
      <c r="D77" s="361" t="s">
        <v>181</v>
      </c>
      <c r="E77" s="366"/>
      <c r="F77" s="7" t="s">
        <v>182</v>
      </c>
      <c r="G77" s="8" t="s">
        <v>183</v>
      </c>
      <c r="H77" s="118" t="s">
        <v>10</v>
      </c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2"/>
      <c r="AK77" s="82"/>
      <c r="AL77" s="82"/>
      <c r="AM77" s="82"/>
      <c r="AN77" s="88" t="str">
        <f t="shared" ref="AN77:AN114" si="22">IF(COUNTA(I77:AM77)=0,"",1-COUNTIF(I77:AM77,"☓")/31)</f>
        <v/>
      </c>
      <c r="AO77" s="89">
        <f t="shared" ref="AO77:AO114" si="23">COUNTA(I77:AM77)</f>
        <v>0</v>
      </c>
      <c r="AP77" s="64"/>
    </row>
    <row r="78" spans="2:42" x14ac:dyDescent="0.2">
      <c r="B78" s="13">
        <v>64</v>
      </c>
      <c r="C78" s="345"/>
      <c r="D78" s="362"/>
      <c r="E78" s="368"/>
      <c r="F78" s="10" t="s">
        <v>185</v>
      </c>
      <c r="G78" s="11" t="s">
        <v>186</v>
      </c>
      <c r="H78" s="118" t="s">
        <v>10</v>
      </c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2"/>
      <c r="AE78" s="82"/>
      <c r="AF78" s="82"/>
      <c r="AG78" s="82"/>
      <c r="AH78" s="82"/>
      <c r="AI78" s="82"/>
      <c r="AJ78" s="82"/>
      <c r="AK78" s="82"/>
      <c r="AL78" s="82"/>
      <c r="AM78" s="82"/>
      <c r="AN78" s="88" t="str">
        <f t="shared" si="22"/>
        <v/>
      </c>
      <c r="AO78" s="89">
        <f t="shared" si="23"/>
        <v>0</v>
      </c>
      <c r="AP78" s="64"/>
    </row>
    <row r="79" spans="2:42" x14ac:dyDescent="0.2">
      <c r="B79" s="13">
        <v>65</v>
      </c>
      <c r="C79" s="345"/>
      <c r="D79" s="362"/>
      <c r="E79" s="368"/>
      <c r="F79" s="10" t="s">
        <v>189</v>
      </c>
      <c r="G79" s="11" t="s">
        <v>190</v>
      </c>
      <c r="H79" s="118" t="s">
        <v>10</v>
      </c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  <c r="Z79" s="82"/>
      <c r="AA79" s="82"/>
      <c r="AB79" s="82"/>
      <c r="AC79" s="82"/>
      <c r="AD79" s="82"/>
      <c r="AE79" s="82"/>
      <c r="AF79" s="82"/>
      <c r="AG79" s="82"/>
      <c r="AH79" s="82"/>
      <c r="AI79" s="82"/>
      <c r="AJ79" s="82"/>
      <c r="AK79" s="82"/>
      <c r="AL79" s="82"/>
      <c r="AM79" s="82"/>
      <c r="AN79" s="88" t="str">
        <f t="shared" si="22"/>
        <v/>
      </c>
      <c r="AO79" s="89">
        <f t="shared" si="23"/>
        <v>0</v>
      </c>
      <c r="AP79" s="64"/>
    </row>
    <row r="80" spans="2:42" x14ac:dyDescent="0.2">
      <c r="B80" s="13">
        <v>66</v>
      </c>
      <c r="C80" s="345"/>
      <c r="D80" s="362"/>
      <c r="E80" s="368"/>
      <c r="F80" s="10" t="s">
        <v>192</v>
      </c>
      <c r="G80" s="11" t="s">
        <v>193</v>
      </c>
      <c r="H80" s="118" t="s">
        <v>10</v>
      </c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  <c r="AI80" s="82"/>
      <c r="AJ80" s="82"/>
      <c r="AK80" s="82"/>
      <c r="AL80" s="82"/>
      <c r="AM80" s="82"/>
      <c r="AN80" s="88" t="str">
        <f t="shared" si="22"/>
        <v/>
      </c>
      <c r="AO80" s="89">
        <f t="shared" si="23"/>
        <v>0</v>
      </c>
      <c r="AP80" s="64"/>
    </row>
    <row r="81" spans="2:45" x14ac:dyDescent="0.2">
      <c r="B81" s="13">
        <v>67</v>
      </c>
      <c r="C81" s="345"/>
      <c r="D81" s="362"/>
      <c r="E81" s="368"/>
      <c r="F81" s="10" t="s">
        <v>195</v>
      </c>
      <c r="G81" s="11" t="s">
        <v>196</v>
      </c>
      <c r="H81" s="118" t="s">
        <v>10</v>
      </c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  <c r="Z81" s="82"/>
      <c r="AA81" s="82"/>
      <c r="AB81" s="82"/>
      <c r="AC81" s="82"/>
      <c r="AD81" s="82"/>
      <c r="AE81" s="82"/>
      <c r="AF81" s="82"/>
      <c r="AG81" s="82"/>
      <c r="AH81" s="82"/>
      <c r="AI81" s="82"/>
      <c r="AJ81" s="82"/>
      <c r="AK81" s="82"/>
      <c r="AL81" s="82"/>
      <c r="AM81" s="82"/>
      <c r="AN81" s="88" t="str">
        <f t="shared" si="22"/>
        <v/>
      </c>
      <c r="AO81" s="89">
        <f t="shared" si="23"/>
        <v>0</v>
      </c>
      <c r="AP81" s="64"/>
    </row>
    <row r="82" spans="2:45" x14ac:dyDescent="0.2">
      <c r="B82" s="13">
        <v>68</v>
      </c>
      <c r="C82" s="345"/>
      <c r="D82" s="362"/>
      <c r="E82" s="368"/>
      <c r="F82" s="10" t="s">
        <v>198</v>
      </c>
      <c r="G82" s="11" t="s">
        <v>199</v>
      </c>
      <c r="H82" s="118" t="s">
        <v>10</v>
      </c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  <c r="Z82" s="82"/>
      <c r="AA82" s="82"/>
      <c r="AB82" s="82"/>
      <c r="AC82" s="82"/>
      <c r="AD82" s="82"/>
      <c r="AE82" s="82"/>
      <c r="AF82" s="82"/>
      <c r="AG82" s="82"/>
      <c r="AH82" s="82"/>
      <c r="AI82" s="82"/>
      <c r="AJ82" s="82"/>
      <c r="AK82" s="82"/>
      <c r="AL82" s="82"/>
      <c r="AM82" s="82"/>
      <c r="AN82" s="88" t="str">
        <f t="shared" si="22"/>
        <v/>
      </c>
      <c r="AO82" s="89">
        <f t="shared" si="23"/>
        <v>0</v>
      </c>
      <c r="AP82" s="64"/>
    </row>
    <row r="83" spans="2:45" x14ac:dyDescent="0.2">
      <c r="B83" s="13">
        <v>69</v>
      </c>
      <c r="C83" s="345"/>
      <c r="D83" s="362"/>
      <c r="E83" s="368"/>
      <c r="F83" s="10" t="s">
        <v>200</v>
      </c>
      <c r="G83" s="11" t="s">
        <v>199</v>
      </c>
      <c r="H83" s="118" t="s">
        <v>10</v>
      </c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  <c r="Z83" s="82"/>
      <c r="AA83" s="82"/>
      <c r="AB83" s="82"/>
      <c r="AC83" s="82"/>
      <c r="AD83" s="82"/>
      <c r="AE83" s="82"/>
      <c r="AF83" s="82"/>
      <c r="AG83" s="82"/>
      <c r="AH83" s="82"/>
      <c r="AI83" s="82"/>
      <c r="AJ83" s="82"/>
      <c r="AK83" s="82"/>
      <c r="AL83" s="82"/>
      <c r="AM83" s="82"/>
      <c r="AN83" s="88" t="str">
        <f t="shared" si="22"/>
        <v/>
      </c>
      <c r="AO83" s="89">
        <f t="shared" si="23"/>
        <v>0</v>
      </c>
      <c r="AP83" s="64"/>
    </row>
    <row r="84" spans="2:45" x14ac:dyDescent="0.2">
      <c r="B84" s="13">
        <v>70</v>
      </c>
      <c r="C84" s="345"/>
      <c r="D84" s="362"/>
      <c r="E84" s="368"/>
      <c r="F84" s="10" t="s">
        <v>201</v>
      </c>
      <c r="G84" s="11" t="s">
        <v>202</v>
      </c>
      <c r="H84" s="118" t="s">
        <v>10</v>
      </c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  <c r="Z84" s="82"/>
      <c r="AA84" s="82"/>
      <c r="AB84" s="82"/>
      <c r="AC84" s="82"/>
      <c r="AD84" s="82"/>
      <c r="AE84" s="82"/>
      <c r="AF84" s="82"/>
      <c r="AG84" s="82"/>
      <c r="AH84" s="82"/>
      <c r="AI84" s="82"/>
      <c r="AJ84" s="82"/>
      <c r="AK84" s="82"/>
      <c r="AL84" s="82"/>
      <c r="AM84" s="82"/>
      <c r="AN84" s="88" t="str">
        <f t="shared" si="22"/>
        <v/>
      </c>
      <c r="AO84" s="89">
        <f t="shared" si="23"/>
        <v>0</v>
      </c>
      <c r="AP84" s="64"/>
    </row>
    <row r="85" spans="2:45" x14ac:dyDescent="0.2">
      <c r="B85" s="13">
        <v>71</v>
      </c>
      <c r="C85" s="345"/>
      <c r="D85" s="362"/>
      <c r="E85" s="368"/>
      <c r="F85" s="10" t="s">
        <v>203</v>
      </c>
      <c r="G85" s="11" t="s">
        <v>204</v>
      </c>
      <c r="H85" s="118" t="s">
        <v>30</v>
      </c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8" t="str">
        <f t="shared" si="22"/>
        <v/>
      </c>
      <c r="AO85" s="89">
        <f t="shared" si="23"/>
        <v>0</v>
      </c>
      <c r="AP85" s="64"/>
    </row>
    <row r="86" spans="2:45" x14ac:dyDescent="0.2">
      <c r="B86" s="13">
        <v>72</v>
      </c>
      <c r="C86" s="345"/>
      <c r="D86" s="362"/>
      <c r="E86" s="368"/>
      <c r="F86" s="10" t="s">
        <v>206</v>
      </c>
      <c r="G86" s="11" t="s">
        <v>207</v>
      </c>
      <c r="H86" s="118" t="s">
        <v>30</v>
      </c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  <c r="Z86" s="82"/>
      <c r="AA86" s="82"/>
      <c r="AB86" s="82"/>
      <c r="AC86" s="82"/>
      <c r="AD86" s="82"/>
      <c r="AE86" s="82"/>
      <c r="AF86" s="82"/>
      <c r="AG86" s="82"/>
      <c r="AH86" s="82"/>
      <c r="AI86" s="82"/>
      <c r="AJ86" s="82"/>
      <c r="AK86" s="82"/>
      <c r="AL86" s="82"/>
      <c r="AM86" s="82"/>
      <c r="AN86" s="88" t="str">
        <f t="shared" si="22"/>
        <v/>
      </c>
      <c r="AO86" s="89">
        <f t="shared" si="23"/>
        <v>0</v>
      </c>
      <c r="AP86" s="64"/>
    </row>
    <row r="87" spans="2:45" x14ac:dyDescent="0.2">
      <c r="B87" s="13">
        <v>73</v>
      </c>
      <c r="C87" s="345"/>
      <c r="D87" s="362"/>
      <c r="E87" s="368"/>
      <c r="F87" s="10" t="s">
        <v>209</v>
      </c>
      <c r="G87" s="11" t="s">
        <v>210</v>
      </c>
      <c r="H87" s="118" t="s">
        <v>30</v>
      </c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8" t="str">
        <f t="shared" si="22"/>
        <v/>
      </c>
      <c r="AO87" s="89">
        <f t="shared" si="23"/>
        <v>0</v>
      </c>
      <c r="AP87" s="64"/>
    </row>
    <row r="88" spans="2:45" x14ac:dyDescent="0.2">
      <c r="B88" s="13">
        <v>74</v>
      </c>
      <c r="C88" s="345"/>
      <c r="D88" s="362"/>
      <c r="E88" s="368"/>
      <c r="F88" s="10" t="s">
        <v>212</v>
      </c>
      <c r="G88" s="11" t="s">
        <v>213</v>
      </c>
      <c r="H88" s="118" t="s">
        <v>30</v>
      </c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8" t="str">
        <f t="shared" si="22"/>
        <v/>
      </c>
      <c r="AO88" s="89">
        <f t="shared" si="23"/>
        <v>0</v>
      </c>
      <c r="AP88" s="64"/>
    </row>
    <row r="89" spans="2:45" x14ac:dyDescent="0.2">
      <c r="B89" s="13">
        <v>75</v>
      </c>
      <c r="C89" s="345"/>
      <c r="D89" s="362"/>
      <c r="E89" s="368"/>
      <c r="F89" s="10" t="s">
        <v>215</v>
      </c>
      <c r="G89" s="11" t="s">
        <v>202</v>
      </c>
      <c r="H89" s="118" t="s">
        <v>30</v>
      </c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82"/>
      <c r="AA89" s="82"/>
      <c r="AB89" s="82"/>
      <c r="AC89" s="82"/>
      <c r="AD89" s="82"/>
      <c r="AE89" s="82"/>
      <c r="AF89" s="82"/>
      <c r="AG89" s="82"/>
      <c r="AH89" s="82"/>
      <c r="AI89" s="82"/>
      <c r="AJ89" s="82"/>
      <c r="AK89" s="82"/>
      <c r="AL89" s="82"/>
      <c r="AM89" s="82"/>
      <c r="AN89" s="88" t="str">
        <f t="shared" si="22"/>
        <v/>
      </c>
      <c r="AO89" s="89">
        <f t="shared" si="23"/>
        <v>0</v>
      </c>
      <c r="AP89" s="64"/>
    </row>
    <row r="90" spans="2:45" x14ac:dyDescent="0.2">
      <c r="B90" s="13">
        <v>76</v>
      </c>
      <c r="C90" s="345"/>
      <c r="D90" s="362"/>
      <c r="E90" s="368"/>
      <c r="F90" s="10" t="s">
        <v>216</v>
      </c>
      <c r="G90" s="11" t="s">
        <v>186</v>
      </c>
      <c r="H90" s="118" t="s">
        <v>61</v>
      </c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8" t="str">
        <f t="shared" si="22"/>
        <v/>
      </c>
      <c r="AO90" s="89">
        <f t="shared" si="23"/>
        <v>0</v>
      </c>
      <c r="AP90" s="64"/>
    </row>
    <row r="91" spans="2:45" x14ac:dyDescent="0.2">
      <c r="B91" s="13">
        <v>77</v>
      </c>
      <c r="C91" s="345"/>
      <c r="D91" s="362"/>
      <c r="E91" s="368"/>
      <c r="F91" s="10" t="s">
        <v>219</v>
      </c>
      <c r="G91" s="11" t="s">
        <v>186</v>
      </c>
      <c r="H91" s="118" t="s">
        <v>61</v>
      </c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  <c r="Z91" s="82"/>
      <c r="AA91" s="82"/>
      <c r="AB91" s="82"/>
      <c r="AC91" s="82"/>
      <c r="AD91" s="82"/>
      <c r="AE91" s="82"/>
      <c r="AF91" s="82"/>
      <c r="AG91" s="82"/>
      <c r="AH91" s="82"/>
      <c r="AI91" s="82"/>
      <c r="AJ91" s="82"/>
      <c r="AK91" s="82"/>
      <c r="AL91" s="82"/>
      <c r="AM91" s="82"/>
      <c r="AN91" s="88" t="str">
        <f t="shared" si="22"/>
        <v/>
      </c>
      <c r="AO91" s="89">
        <f t="shared" si="23"/>
        <v>0</v>
      </c>
      <c r="AP91" s="64"/>
      <c r="AS91" s="54" t="s">
        <v>374</v>
      </c>
    </row>
    <row r="92" spans="2:45" ht="13.8" thickBot="1" x14ac:dyDescent="0.25">
      <c r="B92" s="13">
        <v>78</v>
      </c>
      <c r="C92" s="345"/>
      <c r="D92" s="362"/>
      <c r="E92" s="368"/>
      <c r="F92" s="14" t="s">
        <v>220</v>
      </c>
      <c r="G92" s="15" t="s">
        <v>186</v>
      </c>
      <c r="H92" s="118" t="s">
        <v>61</v>
      </c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  <c r="Z92" s="82"/>
      <c r="AA92" s="82"/>
      <c r="AB92" s="82"/>
      <c r="AC92" s="82"/>
      <c r="AD92" s="82"/>
      <c r="AE92" s="82"/>
      <c r="AF92" s="82"/>
      <c r="AG92" s="82"/>
      <c r="AH92" s="82"/>
      <c r="AI92" s="82"/>
      <c r="AJ92" s="82"/>
      <c r="AK92" s="82"/>
      <c r="AL92" s="82"/>
      <c r="AM92" s="82"/>
      <c r="AN92" s="88" t="str">
        <f t="shared" si="22"/>
        <v/>
      </c>
      <c r="AO92" s="89">
        <f t="shared" si="23"/>
        <v>0</v>
      </c>
      <c r="AP92" s="64"/>
    </row>
    <row r="93" spans="2:45" ht="13.8" thickBot="1" x14ac:dyDescent="0.25">
      <c r="B93" s="52"/>
      <c r="C93" s="345"/>
      <c r="D93" s="363"/>
      <c r="E93" s="370"/>
      <c r="F93" s="42" t="s">
        <v>337</v>
      </c>
      <c r="G93" s="43"/>
      <c r="H93" s="45"/>
      <c r="I93" s="57">
        <f>1-(COUNTIF(I77:I92,"☓"))/16</f>
        <v>1</v>
      </c>
      <c r="J93" s="59">
        <f t="shared" ref="J93:AM93" si="24">1-(COUNTIF(J77:J92,"☓"))/16</f>
        <v>1</v>
      </c>
      <c r="K93" s="59">
        <f t="shared" si="24"/>
        <v>1</v>
      </c>
      <c r="L93" s="59">
        <f t="shared" si="24"/>
        <v>1</v>
      </c>
      <c r="M93" s="59">
        <f t="shared" si="24"/>
        <v>1</v>
      </c>
      <c r="N93" s="59">
        <f t="shared" si="24"/>
        <v>1</v>
      </c>
      <c r="O93" s="59">
        <f t="shared" si="24"/>
        <v>1</v>
      </c>
      <c r="P93" s="59">
        <f t="shared" si="24"/>
        <v>1</v>
      </c>
      <c r="Q93" s="59">
        <f t="shared" si="24"/>
        <v>1</v>
      </c>
      <c r="R93" s="59">
        <f t="shared" si="24"/>
        <v>1</v>
      </c>
      <c r="S93" s="59">
        <f t="shared" si="24"/>
        <v>1</v>
      </c>
      <c r="T93" s="59">
        <f t="shared" si="24"/>
        <v>1</v>
      </c>
      <c r="U93" s="59">
        <f t="shared" si="24"/>
        <v>1</v>
      </c>
      <c r="V93" s="59">
        <f t="shared" si="24"/>
        <v>1</v>
      </c>
      <c r="W93" s="59">
        <f t="shared" si="24"/>
        <v>1</v>
      </c>
      <c r="X93" s="59">
        <f t="shared" si="24"/>
        <v>1</v>
      </c>
      <c r="Y93" s="59">
        <f t="shared" si="24"/>
        <v>1</v>
      </c>
      <c r="Z93" s="59">
        <f t="shared" si="24"/>
        <v>1</v>
      </c>
      <c r="AA93" s="59">
        <f t="shared" si="24"/>
        <v>1</v>
      </c>
      <c r="AB93" s="59">
        <f t="shared" si="24"/>
        <v>1</v>
      </c>
      <c r="AC93" s="59">
        <f t="shared" si="24"/>
        <v>1</v>
      </c>
      <c r="AD93" s="59">
        <f t="shared" si="24"/>
        <v>1</v>
      </c>
      <c r="AE93" s="59">
        <f t="shared" si="24"/>
        <v>1</v>
      </c>
      <c r="AF93" s="59">
        <f t="shared" si="24"/>
        <v>1</v>
      </c>
      <c r="AG93" s="59">
        <f t="shared" si="24"/>
        <v>1</v>
      </c>
      <c r="AH93" s="59">
        <f t="shared" si="24"/>
        <v>1</v>
      </c>
      <c r="AI93" s="59">
        <f t="shared" si="24"/>
        <v>1</v>
      </c>
      <c r="AJ93" s="59">
        <f t="shared" si="24"/>
        <v>1</v>
      </c>
      <c r="AK93" s="59">
        <f t="shared" si="24"/>
        <v>1</v>
      </c>
      <c r="AL93" s="59">
        <f t="shared" si="24"/>
        <v>1</v>
      </c>
      <c r="AM93" s="60">
        <f t="shared" si="24"/>
        <v>1</v>
      </c>
      <c r="AN93" s="97" t="str">
        <f>IF(AO93=0,"100%",AVERAGE(I93:AM93))</f>
        <v>100%</v>
      </c>
      <c r="AO93" s="93">
        <f>SUM(AO77:AO92)</f>
        <v>0</v>
      </c>
      <c r="AP93" s="64"/>
    </row>
    <row r="94" spans="2:45" x14ac:dyDescent="0.2">
      <c r="B94" s="13">
        <v>79</v>
      </c>
      <c r="C94" s="345"/>
      <c r="D94" s="361" t="s">
        <v>221</v>
      </c>
      <c r="E94" s="366"/>
      <c r="F94" s="7" t="s">
        <v>222</v>
      </c>
      <c r="G94" s="31" t="s">
        <v>223</v>
      </c>
      <c r="H94" s="122" t="s">
        <v>120</v>
      </c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8" t="str">
        <f t="shared" si="22"/>
        <v/>
      </c>
      <c r="AO94" s="89">
        <f t="shared" si="23"/>
        <v>0</v>
      </c>
      <c r="AP94" s="64"/>
    </row>
    <row r="95" spans="2:45" x14ac:dyDescent="0.2">
      <c r="B95" s="13">
        <v>80</v>
      </c>
      <c r="C95" s="345"/>
      <c r="D95" s="362"/>
      <c r="E95" s="368"/>
      <c r="F95" s="10" t="s">
        <v>224</v>
      </c>
      <c r="G95" s="23" t="s">
        <v>225</v>
      </c>
      <c r="H95" s="102" t="s">
        <v>120</v>
      </c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8" t="str">
        <f t="shared" si="22"/>
        <v/>
      </c>
      <c r="AO95" s="89">
        <f t="shared" si="23"/>
        <v>0</v>
      </c>
      <c r="AP95" s="64"/>
    </row>
    <row r="96" spans="2:45" x14ac:dyDescent="0.2">
      <c r="B96" s="13">
        <v>81</v>
      </c>
      <c r="C96" s="345"/>
      <c r="D96" s="362"/>
      <c r="E96" s="368"/>
      <c r="F96" s="10" t="s">
        <v>227</v>
      </c>
      <c r="G96" s="23" t="s">
        <v>228</v>
      </c>
      <c r="H96" s="102" t="s">
        <v>10</v>
      </c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  <c r="Z96" s="82"/>
      <c r="AA96" s="82"/>
      <c r="AB96" s="82"/>
      <c r="AC96" s="82"/>
      <c r="AD96" s="82"/>
      <c r="AE96" s="82"/>
      <c r="AF96" s="82"/>
      <c r="AG96" s="82"/>
      <c r="AH96" s="82"/>
      <c r="AI96" s="82"/>
      <c r="AJ96" s="82"/>
      <c r="AK96" s="82"/>
      <c r="AL96" s="82"/>
      <c r="AM96" s="82"/>
      <c r="AN96" s="88" t="str">
        <f t="shared" si="22"/>
        <v/>
      </c>
      <c r="AO96" s="89">
        <f t="shared" si="23"/>
        <v>0</v>
      </c>
      <c r="AP96" s="64"/>
    </row>
    <row r="97" spans="2:42" x14ac:dyDescent="0.2">
      <c r="B97" s="13">
        <v>82</v>
      </c>
      <c r="C97" s="345"/>
      <c r="D97" s="362"/>
      <c r="E97" s="368"/>
      <c r="F97" s="10" t="s">
        <v>230</v>
      </c>
      <c r="G97" s="23" t="s">
        <v>231</v>
      </c>
      <c r="H97" s="102" t="s">
        <v>10</v>
      </c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  <c r="Z97" s="82"/>
      <c r="AA97" s="82"/>
      <c r="AB97" s="82"/>
      <c r="AC97" s="82"/>
      <c r="AD97" s="82"/>
      <c r="AE97" s="82"/>
      <c r="AF97" s="82"/>
      <c r="AG97" s="82"/>
      <c r="AH97" s="82"/>
      <c r="AI97" s="82"/>
      <c r="AJ97" s="82"/>
      <c r="AK97" s="82"/>
      <c r="AL97" s="82"/>
      <c r="AM97" s="82"/>
      <c r="AN97" s="88" t="str">
        <f t="shared" si="22"/>
        <v/>
      </c>
      <c r="AO97" s="89">
        <f t="shared" si="23"/>
        <v>0</v>
      </c>
      <c r="AP97" s="64"/>
    </row>
    <row r="98" spans="2:42" x14ac:dyDescent="0.2">
      <c r="B98" s="13">
        <v>83</v>
      </c>
      <c r="C98" s="345"/>
      <c r="D98" s="362"/>
      <c r="E98" s="368"/>
      <c r="F98" s="10" t="s">
        <v>233</v>
      </c>
      <c r="G98" s="23" t="s">
        <v>228</v>
      </c>
      <c r="H98" s="102" t="s">
        <v>30</v>
      </c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  <c r="Z98" s="82"/>
      <c r="AA98" s="82"/>
      <c r="AB98" s="82"/>
      <c r="AC98" s="82"/>
      <c r="AD98" s="82"/>
      <c r="AE98" s="82"/>
      <c r="AF98" s="82"/>
      <c r="AG98" s="82"/>
      <c r="AH98" s="82"/>
      <c r="AI98" s="82"/>
      <c r="AJ98" s="82"/>
      <c r="AK98" s="82"/>
      <c r="AL98" s="82"/>
      <c r="AM98" s="82"/>
      <c r="AN98" s="88" t="str">
        <f t="shared" si="22"/>
        <v/>
      </c>
      <c r="AO98" s="89">
        <f t="shared" si="23"/>
        <v>0</v>
      </c>
      <c r="AP98" s="64"/>
    </row>
    <row r="99" spans="2:42" x14ac:dyDescent="0.2">
      <c r="B99" s="13">
        <v>84</v>
      </c>
      <c r="C99" s="345"/>
      <c r="D99" s="362"/>
      <c r="E99" s="368"/>
      <c r="F99" s="10" t="s">
        <v>234</v>
      </c>
      <c r="G99" s="23" t="s">
        <v>235</v>
      </c>
      <c r="H99" s="102" t="s">
        <v>30</v>
      </c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  <c r="Z99" s="82"/>
      <c r="AA99" s="82"/>
      <c r="AB99" s="82"/>
      <c r="AC99" s="82"/>
      <c r="AD99" s="82"/>
      <c r="AE99" s="82"/>
      <c r="AF99" s="82"/>
      <c r="AG99" s="82"/>
      <c r="AH99" s="82"/>
      <c r="AI99" s="82"/>
      <c r="AJ99" s="82"/>
      <c r="AK99" s="82"/>
      <c r="AL99" s="82"/>
      <c r="AM99" s="82"/>
      <c r="AN99" s="88" t="str">
        <f t="shared" si="22"/>
        <v/>
      </c>
      <c r="AO99" s="89">
        <f t="shared" si="23"/>
        <v>0</v>
      </c>
      <c r="AP99" s="64"/>
    </row>
    <row r="100" spans="2:42" x14ac:dyDescent="0.2">
      <c r="B100" s="13">
        <v>85</v>
      </c>
      <c r="C100" s="345"/>
      <c r="D100" s="362"/>
      <c r="E100" s="368"/>
      <c r="F100" s="10" t="s">
        <v>236</v>
      </c>
      <c r="G100" s="23" t="s">
        <v>237</v>
      </c>
      <c r="H100" s="102" t="s">
        <v>30</v>
      </c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  <c r="Z100" s="82"/>
      <c r="AA100" s="82"/>
      <c r="AB100" s="82"/>
      <c r="AC100" s="82"/>
      <c r="AD100" s="82"/>
      <c r="AE100" s="82"/>
      <c r="AF100" s="82"/>
      <c r="AG100" s="82"/>
      <c r="AH100" s="82"/>
      <c r="AI100" s="82"/>
      <c r="AJ100" s="82"/>
      <c r="AK100" s="82"/>
      <c r="AL100" s="82"/>
      <c r="AM100" s="82"/>
      <c r="AN100" s="88" t="str">
        <f t="shared" si="22"/>
        <v/>
      </c>
      <c r="AO100" s="89">
        <f t="shared" si="23"/>
        <v>0</v>
      </c>
      <c r="AP100" s="64"/>
    </row>
    <row r="101" spans="2:42" x14ac:dyDescent="0.2">
      <c r="B101" s="13">
        <v>86</v>
      </c>
      <c r="C101" s="345"/>
      <c r="D101" s="362"/>
      <c r="E101" s="368"/>
      <c r="F101" s="17" t="s">
        <v>238</v>
      </c>
      <c r="G101" s="23" t="s">
        <v>239</v>
      </c>
      <c r="H101" s="102" t="s">
        <v>30</v>
      </c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  <c r="Z101" s="82"/>
      <c r="AA101" s="82"/>
      <c r="AB101" s="82"/>
      <c r="AC101" s="82"/>
      <c r="AD101" s="82"/>
      <c r="AE101" s="82"/>
      <c r="AF101" s="82"/>
      <c r="AG101" s="82"/>
      <c r="AH101" s="82"/>
      <c r="AI101" s="82"/>
      <c r="AJ101" s="82"/>
      <c r="AK101" s="82"/>
      <c r="AL101" s="82"/>
      <c r="AM101" s="82"/>
      <c r="AN101" s="88" t="str">
        <f t="shared" si="22"/>
        <v/>
      </c>
      <c r="AO101" s="89">
        <f t="shared" si="23"/>
        <v>0</v>
      </c>
      <c r="AP101" s="64"/>
    </row>
    <row r="102" spans="2:42" x14ac:dyDescent="0.2">
      <c r="B102" s="13">
        <v>87</v>
      </c>
      <c r="C102" s="345"/>
      <c r="D102" s="362"/>
      <c r="E102" s="368"/>
      <c r="F102" s="10" t="s">
        <v>240</v>
      </c>
      <c r="G102" s="23" t="s">
        <v>241</v>
      </c>
      <c r="H102" s="102" t="s">
        <v>30</v>
      </c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  <c r="Z102" s="82"/>
      <c r="AA102" s="82"/>
      <c r="AB102" s="82"/>
      <c r="AC102" s="82"/>
      <c r="AD102" s="82"/>
      <c r="AE102" s="82"/>
      <c r="AF102" s="82"/>
      <c r="AG102" s="82"/>
      <c r="AH102" s="82"/>
      <c r="AI102" s="82"/>
      <c r="AJ102" s="82"/>
      <c r="AK102" s="82"/>
      <c r="AL102" s="82"/>
      <c r="AM102" s="82"/>
      <c r="AN102" s="88" t="str">
        <f t="shared" si="22"/>
        <v/>
      </c>
      <c r="AO102" s="89">
        <f t="shared" si="23"/>
        <v>0</v>
      </c>
      <c r="AP102" s="64"/>
    </row>
    <row r="103" spans="2:42" x14ac:dyDescent="0.2">
      <c r="B103" s="13">
        <v>88</v>
      </c>
      <c r="C103" s="345"/>
      <c r="D103" s="362"/>
      <c r="E103" s="368"/>
      <c r="F103" s="10" t="s">
        <v>242</v>
      </c>
      <c r="G103" s="23" t="s">
        <v>243</v>
      </c>
      <c r="H103" s="102" t="s">
        <v>30</v>
      </c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  <c r="Z103" s="82"/>
      <c r="AA103" s="82"/>
      <c r="AB103" s="82"/>
      <c r="AC103" s="82"/>
      <c r="AD103" s="82"/>
      <c r="AE103" s="82"/>
      <c r="AF103" s="82"/>
      <c r="AG103" s="82"/>
      <c r="AH103" s="82"/>
      <c r="AI103" s="82"/>
      <c r="AJ103" s="82"/>
      <c r="AK103" s="82"/>
      <c r="AL103" s="82"/>
      <c r="AM103" s="82"/>
      <c r="AN103" s="88" t="str">
        <f t="shared" si="22"/>
        <v/>
      </c>
      <c r="AO103" s="89">
        <f t="shared" si="23"/>
        <v>0</v>
      </c>
      <c r="AP103" s="64"/>
    </row>
    <row r="104" spans="2:42" x14ac:dyDescent="0.2">
      <c r="B104" s="13">
        <v>89</v>
      </c>
      <c r="C104" s="345"/>
      <c r="D104" s="362"/>
      <c r="E104" s="368"/>
      <c r="F104" s="17" t="s">
        <v>244</v>
      </c>
      <c r="G104" s="23" t="s">
        <v>245</v>
      </c>
      <c r="H104" s="102" t="s">
        <v>30</v>
      </c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  <c r="Z104" s="82"/>
      <c r="AA104" s="82"/>
      <c r="AB104" s="82"/>
      <c r="AC104" s="82"/>
      <c r="AD104" s="82"/>
      <c r="AE104" s="82"/>
      <c r="AF104" s="82"/>
      <c r="AG104" s="82"/>
      <c r="AH104" s="82"/>
      <c r="AI104" s="82"/>
      <c r="AJ104" s="82"/>
      <c r="AK104" s="82"/>
      <c r="AL104" s="82"/>
      <c r="AM104" s="82"/>
      <c r="AN104" s="88" t="str">
        <f t="shared" si="22"/>
        <v/>
      </c>
      <c r="AO104" s="89">
        <f t="shared" si="23"/>
        <v>0</v>
      </c>
      <c r="AP104" s="64"/>
    </row>
    <row r="105" spans="2:42" x14ac:dyDescent="0.2">
      <c r="B105" s="13">
        <v>90</v>
      </c>
      <c r="C105" s="345"/>
      <c r="D105" s="362"/>
      <c r="E105" s="368"/>
      <c r="F105" s="10" t="s">
        <v>246</v>
      </c>
      <c r="G105" s="23" t="s">
        <v>241</v>
      </c>
      <c r="H105" s="102" t="s">
        <v>30</v>
      </c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  <c r="Z105" s="82"/>
      <c r="AA105" s="82"/>
      <c r="AB105" s="82"/>
      <c r="AC105" s="82"/>
      <c r="AD105" s="82"/>
      <c r="AE105" s="82"/>
      <c r="AF105" s="82"/>
      <c r="AG105" s="82"/>
      <c r="AH105" s="82"/>
      <c r="AI105" s="82"/>
      <c r="AJ105" s="82"/>
      <c r="AK105" s="82"/>
      <c r="AL105" s="82"/>
      <c r="AM105" s="82"/>
      <c r="AN105" s="88" t="str">
        <f t="shared" si="22"/>
        <v/>
      </c>
      <c r="AO105" s="89">
        <f t="shared" si="23"/>
        <v>0</v>
      </c>
      <c r="AP105" s="64"/>
    </row>
    <row r="106" spans="2:42" x14ac:dyDescent="0.2">
      <c r="B106" s="13">
        <v>91</v>
      </c>
      <c r="C106" s="345"/>
      <c r="D106" s="362"/>
      <c r="E106" s="368"/>
      <c r="F106" s="10" t="s">
        <v>247</v>
      </c>
      <c r="G106" s="23" t="s">
        <v>248</v>
      </c>
      <c r="H106" s="102" t="s">
        <v>30</v>
      </c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  <c r="Z106" s="82"/>
      <c r="AA106" s="82"/>
      <c r="AB106" s="82"/>
      <c r="AC106" s="82"/>
      <c r="AD106" s="82"/>
      <c r="AE106" s="82"/>
      <c r="AF106" s="82"/>
      <c r="AG106" s="82"/>
      <c r="AH106" s="82"/>
      <c r="AI106" s="82"/>
      <c r="AJ106" s="82"/>
      <c r="AK106" s="82"/>
      <c r="AL106" s="82"/>
      <c r="AM106" s="82"/>
      <c r="AN106" s="88" t="str">
        <f t="shared" si="22"/>
        <v/>
      </c>
      <c r="AO106" s="89">
        <f t="shared" si="23"/>
        <v>0</v>
      </c>
      <c r="AP106" s="64"/>
    </row>
    <row r="107" spans="2:42" x14ac:dyDescent="0.2">
      <c r="B107" s="13">
        <v>92</v>
      </c>
      <c r="C107" s="345"/>
      <c r="D107" s="362"/>
      <c r="E107" s="368"/>
      <c r="F107" s="10" t="s">
        <v>249</v>
      </c>
      <c r="G107" s="23" t="s">
        <v>250</v>
      </c>
      <c r="H107" s="102" t="s">
        <v>30</v>
      </c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  <c r="Z107" s="82"/>
      <c r="AA107" s="82"/>
      <c r="AB107" s="82"/>
      <c r="AC107" s="82"/>
      <c r="AD107" s="82"/>
      <c r="AE107" s="82"/>
      <c r="AF107" s="82"/>
      <c r="AG107" s="82"/>
      <c r="AH107" s="82"/>
      <c r="AI107" s="82"/>
      <c r="AJ107" s="82"/>
      <c r="AK107" s="82"/>
      <c r="AL107" s="82"/>
      <c r="AM107" s="82"/>
      <c r="AN107" s="88" t="str">
        <f t="shared" si="22"/>
        <v/>
      </c>
      <c r="AO107" s="89">
        <f t="shared" si="23"/>
        <v>0</v>
      </c>
      <c r="AP107" s="64"/>
    </row>
    <row r="108" spans="2:42" x14ac:dyDescent="0.2">
      <c r="B108" s="13">
        <v>93</v>
      </c>
      <c r="C108" s="345"/>
      <c r="D108" s="362"/>
      <c r="E108" s="368"/>
      <c r="F108" s="10" t="s">
        <v>251</v>
      </c>
      <c r="G108" s="23" t="s">
        <v>252</v>
      </c>
      <c r="H108" s="102" t="s">
        <v>30</v>
      </c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  <c r="Z108" s="82"/>
      <c r="AA108" s="82"/>
      <c r="AB108" s="82"/>
      <c r="AC108" s="82"/>
      <c r="AD108" s="82"/>
      <c r="AE108" s="82"/>
      <c r="AF108" s="82"/>
      <c r="AG108" s="82"/>
      <c r="AH108" s="82"/>
      <c r="AI108" s="82"/>
      <c r="AJ108" s="82"/>
      <c r="AK108" s="82"/>
      <c r="AL108" s="82"/>
      <c r="AM108" s="82"/>
      <c r="AN108" s="88" t="str">
        <f t="shared" si="22"/>
        <v/>
      </c>
      <c r="AO108" s="89">
        <f t="shared" si="23"/>
        <v>0</v>
      </c>
      <c r="AP108" s="64"/>
    </row>
    <row r="109" spans="2:42" x14ac:dyDescent="0.2">
      <c r="B109" s="13">
        <v>94</v>
      </c>
      <c r="C109" s="345"/>
      <c r="D109" s="362"/>
      <c r="E109" s="368"/>
      <c r="F109" s="10" t="s">
        <v>253</v>
      </c>
      <c r="G109" s="23" t="s">
        <v>254</v>
      </c>
      <c r="H109" s="102" t="s">
        <v>30</v>
      </c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  <c r="Z109" s="82"/>
      <c r="AA109" s="82"/>
      <c r="AB109" s="82"/>
      <c r="AC109" s="82"/>
      <c r="AD109" s="82"/>
      <c r="AE109" s="82"/>
      <c r="AF109" s="82"/>
      <c r="AG109" s="82"/>
      <c r="AH109" s="82"/>
      <c r="AI109" s="82"/>
      <c r="AJ109" s="82"/>
      <c r="AK109" s="82"/>
      <c r="AL109" s="82"/>
      <c r="AM109" s="82"/>
      <c r="AN109" s="88" t="str">
        <f t="shared" si="22"/>
        <v/>
      </c>
      <c r="AO109" s="89">
        <f t="shared" si="23"/>
        <v>0</v>
      </c>
      <c r="AP109" s="64"/>
    </row>
    <row r="110" spans="2:42" x14ac:dyDescent="0.2">
      <c r="B110" s="13">
        <v>95</v>
      </c>
      <c r="C110" s="345"/>
      <c r="D110" s="362"/>
      <c r="E110" s="368"/>
      <c r="F110" s="10" t="s">
        <v>255</v>
      </c>
      <c r="G110" s="23" t="s">
        <v>256</v>
      </c>
      <c r="H110" s="102" t="s">
        <v>30</v>
      </c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  <c r="Z110" s="82"/>
      <c r="AA110" s="82"/>
      <c r="AB110" s="82"/>
      <c r="AC110" s="82"/>
      <c r="AD110" s="82"/>
      <c r="AE110" s="82"/>
      <c r="AF110" s="82"/>
      <c r="AG110" s="82"/>
      <c r="AH110" s="82"/>
      <c r="AI110" s="82"/>
      <c r="AJ110" s="82"/>
      <c r="AK110" s="82"/>
      <c r="AL110" s="82"/>
      <c r="AM110" s="82"/>
      <c r="AN110" s="88" t="str">
        <f t="shared" si="22"/>
        <v/>
      </c>
      <c r="AO110" s="89">
        <f t="shared" si="23"/>
        <v>0</v>
      </c>
      <c r="AP110" s="64"/>
    </row>
    <row r="111" spans="2:42" x14ac:dyDescent="0.2">
      <c r="B111" s="13">
        <v>96</v>
      </c>
      <c r="C111" s="345"/>
      <c r="D111" s="362"/>
      <c r="E111" s="368"/>
      <c r="F111" s="17" t="s">
        <v>257</v>
      </c>
      <c r="G111" s="23" t="s">
        <v>248</v>
      </c>
      <c r="H111" s="102" t="s">
        <v>30</v>
      </c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  <c r="Z111" s="82"/>
      <c r="AA111" s="82"/>
      <c r="AB111" s="82"/>
      <c r="AC111" s="82"/>
      <c r="AD111" s="82"/>
      <c r="AE111" s="82"/>
      <c r="AF111" s="82"/>
      <c r="AG111" s="82"/>
      <c r="AH111" s="82"/>
      <c r="AI111" s="82"/>
      <c r="AJ111" s="82"/>
      <c r="AK111" s="82"/>
      <c r="AL111" s="82"/>
      <c r="AM111" s="82"/>
      <c r="AN111" s="88" t="str">
        <f t="shared" si="22"/>
        <v/>
      </c>
      <c r="AO111" s="89">
        <f t="shared" si="23"/>
        <v>0</v>
      </c>
      <c r="AP111" s="64"/>
    </row>
    <row r="112" spans="2:42" x14ac:dyDescent="0.2">
      <c r="B112" s="13">
        <v>97</v>
      </c>
      <c r="C112" s="345"/>
      <c r="D112" s="362"/>
      <c r="E112" s="368"/>
      <c r="F112" s="17" t="s">
        <v>258</v>
      </c>
      <c r="G112" s="23" t="s">
        <v>259</v>
      </c>
      <c r="H112" s="102" t="s">
        <v>30</v>
      </c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  <c r="Z112" s="82"/>
      <c r="AA112" s="82"/>
      <c r="AB112" s="82"/>
      <c r="AC112" s="82"/>
      <c r="AD112" s="82"/>
      <c r="AE112" s="82"/>
      <c r="AF112" s="82"/>
      <c r="AG112" s="82"/>
      <c r="AH112" s="82"/>
      <c r="AI112" s="82"/>
      <c r="AJ112" s="82"/>
      <c r="AK112" s="82"/>
      <c r="AL112" s="82"/>
      <c r="AM112" s="82"/>
      <c r="AN112" s="88" t="str">
        <f t="shared" si="22"/>
        <v/>
      </c>
      <c r="AO112" s="89">
        <f t="shared" si="23"/>
        <v>0</v>
      </c>
      <c r="AP112" s="64"/>
    </row>
    <row r="113" spans="2:42" x14ac:dyDescent="0.2">
      <c r="B113" s="13">
        <v>98</v>
      </c>
      <c r="C113" s="345"/>
      <c r="D113" s="362"/>
      <c r="E113" s="368"/>
      <c r="F113" s="10" t="s">
        <v>260</v>
      </c>
      <c r="G113" s="23" t="s">
        <v>261</v>
      </c>
      <c r="H113" s="102" t="s">
        <v>30</v>
      </c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  <c r="Z113" s="82"/>
      <c r="AA113" s="82"/>
      <c r="AB113" s="82"/>
      <c r="AC113" s="82"/>
      <c r="AD113" s="82"/>
      <c r="AE113" s="82"/>
      <c r="AF113" s="82"/>
      <c r="AG113" s="82"/>
      <c r="AH113" s="82"/>
      <c r="AI113" s="82"/>
      <c r="AJ113" s="82"/>
      <c r="AK113" s="82"/>
      <c r="AL113" s="82"/>
      <c r="AM113" s="82"/>
      <c r="AN113" s="88" t="str">
        <f t="shared" si="22"/>
        <v/>
      </c>
      <c r="AO113" s="89">
        <f t="shared" si="23"/>
        <v>0</v>
      </c>
      <c r="AP113" s="64"/>
    </row>
    <row r="114" spans="2:42" ht="13.8" thickBot="1" x14ac:dyDescent="0.25">
      <c r="B114" s="13">
        <v>99</v>
      </c>
      <c r="C114" s="345"/>
      <c r="D114" s="362"/>
      <c r="E114" s="368"/>
      <c r="F114" s="33" t="s">
        <v>262</v>
      </c>
      <c r="G114" s="34" t="s">
        <v>263</v>
      </c>
      <c r="H114" s="102" t="s">
        <v>30</v>
      </c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  <c r="Z114" s="82"/>
      <c r="AA114" s="82"/>
      <c r="AB114" s="82"/>
      <c r="AC114" s="82"/>
      <c r="AD114" s="82"/>
      <c r="AE114" s="82"/>
      <c r="AF114" s="82"/>
      <c r="AG114" s="82"/>
      <c r="AH114" s="82"/>
      <c r="AI114" s="82"/>
      <c r="AJ114" s="82"/>
      <c r="AK114" s="82"/>
      <c r="AL114" s="82"/>
      <c r="AM114" s="82"/>
      <c r="AN114" s="88" t="str">
        <f t="shared" si="22"/>
        <v/>
      </c>
      <c r="AO114" s="89">
        <f t="shared" si="23"/>
        <v>0</v>
      </c>
      <c r="AP114" s="64"/>
    </row>
    <row r="115" spans="2:42" ht="13.8" thickBot="1" x14ac:dyDescent="0.25">
      <c r="B115" s="13"/>
      <c r="C115" s="345"/>
      <c r="D115" s="362"/>
      <c r="E115" s="368"/>
      <c r="F115" s="42" t="s">
        <v>337</v>
      </c>
      <c r="G115" s="43"/>
      <c r="H115" s="44"/>
      <c r="I115" s="111">
        <f>1-(COUNTIF(I94:I114,"☓"))/21</f>
        <v>1</v>
      </c>
      <c r="J115" s="74">
        <f t="shared" ref="J115:AM115" si="25">1-(COUNTIF(J94:J114,"☓"))/21</f>
        <v>1</v>
      </c>
      <c r="K115" s="74">
        <f t="shared" si="25"/>
        <v>1</v>
      </c>
      <c r="L115" s="74">
        <f t="shared" si="25"/>
        <v>1</v>
      </c>
      <c r="M115" s="74">
        <f t="shared" si="25"/>
        <v>1</v>
      </c>
      <c r="N115" s="74">
        <f t="shared" si="25"/>
        <v>1</v>
      </c>
      <c r="O115" s="74">
        <f t="shared" si="25"/>
        <v>1</v>
      </c>
      <c r="P115" s="74">
        <f t="shared" si="25"/>
        <v>1</v>
      </c>
      <c r="Q115" s="74">
        <f t="shared" si="25"/>
        <v>1</v>
      </c>
      <c r="R115" s="74">
        <f t="shared" si="25"/>
        <v>1</v>
      </c>
      <c r="S115" s="74">
        <f t="shared" si="25"/>
        <v>1</v>
      </c>
      <c r="T115" s="74">
        <f t="shared" si="25"/>
        <v>1</v>
      </c>
      <c r="U115" s="74">
        <f t="shared" si="25"/>
        <v>1</v>
      </c>
      <c r="V115" s="74">
        <f t="shared" si="25"/>
        <v>1</v>
      </c>
      <c r="W115" s="74">
        <f t="shared" si="25"/>
        <v>1</v>
      </c>
      <c r="X115" s="74">
        <f t="shared" si="25"/>
        <v>1</v>
      </c>
      <c r="Y115" s="74">
        <f t="shared" si="25"/>
        <v>1</v>
      </c>
      <c r="Z115" s="74">
        <f t="shared" si="25"/>
        <v>1</v>
      </c>
      <c r="AA115" s="74">
        <f t="shared" si="25"/>
        <v>1</v>
      </c>
      <c r="AB115" s="74">
        <f t="shared" si="25"/>
        <v>1</v>
      </c>
      <c r="AC115" s="74">
        <f t="shared" si="25"/>
        <v>1</v>
      </c>
      <c r="AD115" s="74">
        <f t="shared" si="25"/>
        <v>1</v>
      </c>
      <c r="AE115" s="74">
        <f t="shared" si="25"/>
        <v>1</v>
      </c>
      <c r="AF115" s="74">
        <f t="shared" si="25"/>
        <v>1</v>
      </c>
      <c r="AG115" s="74">
        <f t="shared" si="25"/>
        <v>1</v>
      </c>
      <c r="AH115" s="74">
        <f t="shared" si="25"/>
        <v>1</v>
      </c>
      <c r="AI115" s="74">
        <f t="shared" si="25"/>
        <v>1</v>
      </c>
      <c r="AJ115" s="74">
        <f t="shared" si="25"/>
        <v>1</v>
      </c>
      <c r="AK115" s="74">
        <f t="shared" si="25"/>
        <v>1</v>
      </c>
      <c r="AL115" s="74">
        <f t="shared" si="25"/>
        <v>1</v>
      </c>
      <c r="AM115" s="123">
        <f t="shared" si="25"/>
        <v>1</v>
      </c>
      <c r="AN115" s="97" t="str">
        <f>IF(AO115=0,"100%",AVERAGE(I115:AM115))</f>
        <v>100%</v>
      </c>
      <c r="AO115" s="93">
        <f>SUM(AO94:AO114)</f>
        <v>0</v>
      </c>
      <c r="AP115" s="64"/>
    </row>
    <row r="116" spans="2:42" ht="13.8" thickBot="1" x14ac:dyDescent="0.25">
      <c r="B116" s="52"/>
      <c r="C116" s="345"/>
      <c r="D116" s="362"/>
      <c r="E116" s="368"/>
      <c r="F116" s="46" t="s">
        <v>338</v>
      </c>
      <c r="G116" s="47"/>
      <c r="H116" s="48"/>
      <c r="I116" s="75">
        <f>AVERAGE(I115,I93,I76,I73,I70,I62,I59,I52,I40,I35,I11)</f>
        <v>1</v>
      </c>
      <c r="J116" s="76">
        <f t="shared" ref="J116:AM116" si="26">AVERAGE(J115,J93,J76,J73,J70,J62,J59,J52,J40,J35,J11)</f>
        <v>1</v>
      </c>
      <c r="K116" s="76">
        <f t="shared" si="26"/>
        <v>1</v>
      </c>
      <c r="L116" s="76">
        <f t="shared" si="26"/>
        <v>1</v>
      </c>
      <c r="M116" s="76">
        <f t="shared" si="26"/>
        <v>1</v>
      </c>
      <c r="N116" s="76">
        <f t="shared" si="26"/>
        <v>1</v>
      </c>
      <c r="O116" s="76">
        <f t="shared" si="26"/>
        <v>1</v>
      </c>
      <c r="P116" s="76">
        <f t="shared" si="26"/>
        <v>1</v>
      </c>
      <c r="Q116" s="76">
        <f t="shared" si="26"/>
        <v>1</v>
      </c>
      <c r="R116" s="76">
        <f t="shared" si="26"/>
        <v>1</v>
      </c>
      <c r="S116" s="76">
        <f t="shared" si="26"/>
        <v>1</v>
      </c>
      <c r="T116" s="76">
        <f t="shared" si="26"/>
        <v>1</v>
      </c>
      <c r="U116" s="76">
        <f t="shared" si="26"/>
        <v>1</v>
      </c>
      <c r="V116" s="76">
        <f t="shared" si="26"/>
        <v>1</v>
      </c>
      <c r="W116" s="76">
        <f t="shared" si="26"/>
        <v>1</v>
      </c>
      <c r="X116" s="76">
        <f t="shared" si="26"/>
        <v>1</v>
      </c>
      <c r="Y116" s="76">
        <f t="shared" si="26"/>
        <v>1</v>
      </c>
      <c r="Z116" s="76">
        <f t="shared" si="26"/>
        <v>1</v>
      </c>
      <c r="AA116" s="76">
        <f t="shared" si="26"/>
        <v>1</v>
      </c>
      <c r="AB116" s="76">
        <f t="shared" si="26"/>
        <v>1</v>
      </c>
      <c r="AC116" s="76">
        <f t="shared" si="26"/>
        <v>1</v>
      </c>
      <c r="AD116" s="76">
        <f t="shared" si="26"/>
        <v>1</v>
      </c>
      <c r="AE116" s="76">
        <f t="shared" si="26"/>
        <v>1</v>
      </c>
      <c r="AF116" s="76">
        <f t="shared" si="26"/>
        <v>1</v>
      </c>
      <c r="AG116" s="76">
        <f t="shared" si="26"/>
        <v>1</v>
      </c>
      <c r="AH116" s="76">
        <f t="shared" si="26"/>
        <v>1</v>
      </c>
      <c r="AI116" s="76">
        <f t="shared" si="26"/>
        <v>1</v>
      </c>
      <c r="AJ116" s="76">
        <f t="shared" si="26"/>
        <v>1</v>
      </c>
      <c r="AK116" s="76">
        <f t="shared" si="26"/>
        <v>1</v>
      </c>
      <c r="AL116" s="76">
        <f t="shared" si="26"/>
        <v>1</v>
      </c>
      <c r="AM116" s="77">
        <f t="shared" si="26"/>
        <v>1</v>
      </c>
      <c r="AN116" s="98">
        <f>1-AO116/3069</f>
        <v>1</v>
      </c>
      <c r="AO116" s="95">
        <f>AO115+AO93+AO76+AO73+AO70+AO62+AO59+AO52+AO40+AO35+AO23+AO11</f>
        <v>0</v>
      </c>
      <c r="AP116" s="64"/>
    </row>
    <row r="117" spans="2:42" x14ac:dyDescent="0.2">
      <c r="B117" s="37">
        <v>100</v>
      </c>
      <c r="C117" s="366" t="s">
        <v>264</v>
      </c>
      <c r="D117" s="366"/>
      <c r="E117" s="366"/>
      <c r="F117" s="7" t="s">
        <v>265</v>
      </c>
      <c r="G117" s="31" t="s">
        <v>266</v>
      </c>
      <c r="H117" s="101" t="s">
        <v>267</v>
      </c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  <c r="Z117" s="82"/>
      <c r="AA117" s="82"/>
      <c r="AB117" s="82"/>
      <c r="AC117" s="82"/>
      <c r="AD117" s="82"/>
      <c r="AE117" s="82"/>
      <c r="AF117" s="82"/>
      <c r="AG117" s="82"/>
      <c r="AH117" s="82"/>
      <c r="AI117" s="82"/>
      <c r="AJ117" s="82"/>
      <c r="AK117" s="82"/>
      <c r="AL117" s="82"/>
      <c r="AM117" s="82"/>
      <c r="AN117" s="88">
        <f>IF(COUNTA(I117:AM117)=0,1,1-COUNTIF(I117:AM117,"☓")/31)</f>
        <v>1</v>
      </c>
      <c r="AO117" s="89">
        <f t="shared" ref="AO117:AO147" si="27">COUNTA(I117:AM117)</f>
        <v>0</v>
      </c>
      <c r="AP117" s="64"/>
    </row>
    <row r="118" spans="2:42" x14ac:dyDescent="0.2">
      <c r="B118" s="37">
        <v>101</v>
      </c>
      <c r="C118" s="368"/>
      <c r="D118" s="368"/>
      <c r="E118" s="368"/>
      <c r="F118" s="10" t="s">
        <v>269</v>
      </c>
      <c r="G118" s="23" t="s">
        <v>270</v>
      </c>
      <c r="H118" s="102" t="s">
        <v>267</v>
      </c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  <c r="Z118" s="82"/>
      <c r="AA118" s="82"/>
      <c r="AB118" s="82"/>
      <c r="AC118" s="82"/>
      <c r="AD118" s="82"/>
      <c r="AE118" s="82"/>
      <c r="AF118" s="82"/>
      <c r="AG118" s="82"/>
      <c r="AH118" s="82"/>
      <c r="AI118" s="82"/>
      <c r="AJ118" s="82"/>
      <c r="AK118" s="82"/>
      <c r="AL118" s="82"/>
      <c r="AM118" s="82"/>
      <c r="AN118" s="88">
        <f t="shared" ref="AN118:AN147" si="28">IF(COUNTA(I118:AM118)=0,1,1-COUNTIF(I118:AM118,"☓")/31)</f>
        <v>1</v>
      </c>
      <c r="AO118" s="89">
        <f t="shared" si="27"/>
        <v>0</v>
      </c>
      <c r="AP118" s="64"/>
    </row>
    <row r="119" spans="2:42" x14ac:dyDescent="0.2">
      <c r="B119" s="37">
        <v>102</v>
      </c>
      <c r="C119" s="368"/>
      <c r="D119" s="368"/>
      <c r="E119" s="368"/>
      <c r="F119" s="10" t="s">
        <v>271</v>
      </c>
      <c r="G119" s="23" t="s">
        <v>272</v>
      </c>
      <c r="H119" s="102" t="s">
        <v>90</v>
      </c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  <c r="Z119" s="82"/>
      <c r="AA119" s="82"/>
      <c r="AB119" s="82"/>
      <c r="AC119" s="82"/>
      <c r="AD119" s="82"/>
      <c r="AE119" s="82"/>
      <c r="AF119" s="82"/>
      <c r="AG119" s="82"/>
      <c r="AH119" s="82"/>
      <c r="AI119" s="82"/>
      <c r="AJ119" s="82"/>
      <c r="AK119" s="82"/>
      <c r="AL119" s="82"/>
      <c r="AM119" s="82"/>
      <c r="AN119" s="88">
        <f t="shared" si="28"/>
        <v>1</v>
      </c>
      <c r="AO119" s="89">
        <f t="shared" si="27"/>
        <v>0</v>
      </c>
      <c r="AP119" s="64"/>
    </row>
    <row r="120" spans="2:42" x14ac:dyDescent="0.2">
      <c r="B120" s="37">
        <v>103</v>
      </c>
      <c r="C120" s="368"/>
      <c r="D120" s="368"/>
      <c r="E120" s="368"/>
      <c r="F120" s="10" t="s">
        <v>273</v>
      </c>
      <c r="G120" s="23" t="s">
        <v>274</v>
      </c>
      <c r="H120" s="102" t="s">
        <v>267</v>
      </c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  <c r="Z120" s="82"/>
      <c r="AA120" s="82"/>
      <c r="AB120" s="82"/>
      <c r="AC120" s="82"/>
      <c r="AD120" s="82"/>
      <c r="AE120" s="82"/>
      <c r="AF120" s="82"/>
      <c r="AG120" s="82"/>
      <c r="AH120" s="82"/>
      <c r="AI120" s="82"/>
      <c r="AJ120" s="82"/>
      <c r="AK120" s="82"/>
      <c r="AL120" s="82"/>
      <c r="AM120" s="82"/>
      <c r="AN120" s="88">
        <f t="shared" si="28"/>
        <v>1</v>
      </c>
      <c r="AO120" s="89">
        <f t="shared" si="27"/>
        <v>0</v>
      </c>
      <c r="AP120" s="64"/>
    </row>
    <row r="121" spans="2:42" x14ac:dyDescent="0.2">
      <c r="B121" s="37">
        <v>104</v>
      </c>
      <c r="C121" s="368"/>
      <c r="D121" s="368"/>
      <c r="E121" s="368"/>
      <c r="F121" s="10" t="s">
        <v>276</v>
      </c>
      <c r="G121" s="23" t="s">
        <v>277</v>
      </c>
      <c r="H121" s="102" t="s">
        <v>267</v>
      </c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  <c r="Z121" s="82"/>
      <c r="AA121" s="82"/>
      <c r="AB121" s="82"/>
      <c r="AC121" s="82"/>
      <c r="AD121" s="82"/>
      <c r="AE121" s="82"/>
      <c r="AF121" s="82"/>
      <c r="AG121" s="82"/>
      <c r="AH121" s="82"/>
      <c r="AI121" s="82"/>
      <c r="AJ121" s="82"/>
      <c r="AK121" s="82"/>
      <c r="AL121" s="82"/>
      <c r="AM121" s="82"/>
      <c r="AN121" s="88">
        <f t="shared" si="28"/>
        <v>1</v>
      </c>
      <c r="AO121" s="89">
        <f t="shared" si="27"/>
        <v>0</v>
      </c>
      <c r="AP121" s="64"/>
    </row>
    <row r="122" spans="2:42" x14ac:dyDescent="0.2">
      <c r="B122" s="37">
        <v>105</v>
      </c>
      <c r="C122" s="368"/>
      <c r="D122" s="368"/>
      <c r="E122" s="368"/>
      <c r="F122" s="10" t="s">
        <v>278</v>
      </c>
      <c r="G122" s="23" t="s">
        <v>279</v>
      </c>
      <c r="H122" s="102" t="s">
        <v>267</v>
      </c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  <c r="Z122" s="82"/>
      <c r="AA122" s="82"/>
      <c r="AB122" s="82"/>
      <c r="AC122" s="82"/>
      <c r="AD122" s="82"/>
      <c r="AE122" s="82"/>
      <c r="AF122" s="82"/>
      <c r="AG122" s="82"/>
      <c r="AH122" s="82"/>
      <c r="AI122" s="82"/>
      <c r="AJ122" s="82"/>
      <c r="AK122" s="82"/>
      <c r="AL122" s="82"/>
      <c r="AM122" s="82"/>
      <c r="AN122" s="88">
        <f t="shared" si="28"/>
        <v>1</v>
      </c>
      <c r="AO122" s="89">
        <f t="shared" si="27"/>
        <v>0</v>
      </c>
      <c r="AP122" s="64"/>
    </row>
    <row r="123" spans="2:42" x14ac:dyDescent="0.2">
      <c r="B123" s="37">
        <v>106</v>
      </c>
      <c r="C123" s="368"/>
      <c r="D123" s="368"/>
      <c r="E123" s="368"/>
      <c r="F123" s="10" t="s">
        <v>280</v>
      </c>
      <c r="G123" s="23" t="s">
        <v>281</v>
      </c>
      <c r="H123" s="102" t="s">
        <v>267</v>
      </c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  <c r="Z123" s="82"/>
      <c r="AA123" s="82"/>
      <c r="AB123" s="82"/>
      <c r="AC123" s="82"/>
      <c r="AD123" s="82"/>
      <c r="AE123" s="82"/>
      <c r="AF123" s="82"/>
      <c r="AG123" s="82"/>
      <c r="AH123" s="82"/>
      <c r="AI123" s="82"/>
      <c r="AJ123" s="82"/>
      <c r="AK123" s="82"/>
      <c r="AL123" s="82"/>
      <c r="AM123" s="82"/>
      <c r="AN123" s="88">
        <f t="shared" si="28"/>
        <v>1</v>
      </c>
      <c r="AO123" s="89">
        <f t="shared" si="27"/>
        <v>0</v>
      </c>
      <c r="AP123" s="64"/>
    </row>
    <row r="124" spans="2:42" x14ac:dyDescent="0.2">
      <c r="B124" s="37">
        <v>107</v>
      </c>
      <c r="C124" s="368"/>
      <c r="D124" s="368"/>
      <c r="E124" s="368"/>
      <c r="F124" s="10" t="s">
        <v>282</v>
      </c>
      <c r="G124" s="23" t="s">
        <v>283</v>
      </c>
      <c r="H124" s="102" t="s">
        <v>284</v>
      </c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  <c r="Z124" s="82"/>
      <c r="AA124" s="82"/>
      <c r="AB124" s="82"/>
      <c r="AC124" s="82"/>
      <c r="AD124" s="82"/>
      <c r="AE124" s="82"/>
      <c r="AF124" s="82"/>
      <c r="AG124" s="82"/>
      <c r="AH124" s="82"/>
      <c r="AI124" s="82"/>
      <c r="AJ124" s="82"/>
      <c r="AK124" s="82"/>
      <c r="AL124" s="82"/>
      <c r="AM124" s="82"/>
      <c r="AN124" s="88">
        <f t="shared" si="28"/>
        <v>1</v>
      </c>
      <c r="AO124" s="89">
        <f t="shared" si="27"/>
        <v>0</v>
      </c>
      <c r="AP124" s="64"/>
    </row>
    <row r="125" spans="2:42" x14ac:dyDescent="0.2">
      <c r="B125" s="37">
        <v>108</v>
      </c>
      <c r="C125" s="368"/>
      <c r="D125" s="368"/>
      <c r="E125" s="368"/>
      <c r="F125" s="10" t="s">
        <v>285</v>
      </c>
      <c r="G125" s="23" t="s">
        <v>286</v>
      </c>
      <c r="H125" s="102" t="s">
        <v>284</v>
      </c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  <c r="Z125" s="82"/>
      <c r="AA125" s="82"/>
      <c r="AB125" s="82"/>
      <c r="AC125" s="82"/>
      <c r="AD125" s="82"/>
      <c r="AE125" s="82"/>
      <c r="AF125" s="82"/>
      <c r="AG125" s="82"/>
      <c r="AH125" s="82"/>
      <c r="AI125" s="82"/>
      <c r="AJ125" s="82"/>
      <c r="AK125" s="82"/>
      <c r="AL125" s="82"/>
      <c r="AM125" s="82"/>
      <c r="AN125" s="88">
        <f t="shared" si="28"/>
        <v>1</v>
      </c>
      <c r="AO125" s="89">
        <f t="shared" si="27"/>
        <v>0</v>
      </c>
      <c r="AP125" s="64"/>
    </row>
    <row r="126" spans="2:42" x14ac:dyDescent="0.2">
      <c r="B126" s="37">
        <v>109</v>
      </c>
      <c r="C126" s="368"/>
      <c r="D126" s="368"/>
      <c r="E126" s="368"/>
      <c r="F126" s="10" t="s">
        <v>287</v>
      </c>
      <c r="G126" s="23" t="s">
        <v>288</v>
      </c>
      <c r="H126" s="102" t="s">
        <v>284</v>
      </c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  <c r="Z126" s="82"/>
      <c r="AA126" s="82"/>
      <c r="AB126" s="82"/>
      <c r="AC126" s="82"/>
      <c r="AD126" s="82"/>
      <c r="AE126" s="82"/>
      <c r="AF126" s="82"/>
      <c r="AG126" s="82"/>
      <c r="AH126" s="82"/>
      <c r="AI126" s="82"/>
      <c r="AJ126" s="82"/>
      <c r="AK126" s="82"/>
      <c r="AL126" s="82"/>
      <c r="AM126" s="82"/>
      <c r="AN126" s="88">
        <f t="shared" si="28"/>
        <v>1</v>
      </c>
      <c r="AO126" s="89">
        <f t="shared" si="27"/>
        <v>0</v>
      </c>
      <c r="AP126" s="64"/>
    </row>
    <row r="127" spans="2:42" x14ac:dyDescent="0.2">
      <c r="B127" s="37">
        <v>110</v>
      </c>
      <c r="C127" s="368"/>
      <c r="D127" s="368"/>
      <c r="E127" s="368"/>
      <c r="F127" s="10" t="s">
        <v>289</v>
      </c>
      <c r="G127" s="23" t="s">
        <v>290</v>
      </c>
      <c r="H127" s="102" t="s">
        <v>284</v>
      </c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  <c r="Z127" s="82"/>
      <c r="AA127" s="82"/>
      <c r="AB127" s="82"/>
      <c r="AC127" s="82"/>
      <c r="AD127" s="82"/>
      <c r="AE127" s="82"/>
      <c r="AF127" s="82"/>
      <c r="AG127" s="82"/>
      <c r="AH127" s="82"/>
      <c r="AI127" s="82"/>
      <c r="AJ127" s="82"/>
      <c r="AK127" s="82"/>
      <c r="AL127" s="82"/>
      <c r="AM127" s="82"/>
      <c r="AN127" s="88">
        <f t="shared" si="28"/>
        <v>1</v>
      </c>
      <c r="AO127" s="89">
        <f t="shared" si="27"/>
        <v>0</v>
      </c>
      <c r="AP127" s="64"/>
    </row>
    <row r="128" spans="2:42" x14ac:dyDescent="0.2">
      <c r="B128" s="37">
        <v>111</v>
      </c>
      <c r="C128" s="368"/>
      <c r="D128" s="368"/>
      <c r="E128" s="368"/>
      <c r="F128" s="10" t="s">
        <v>291</v>
      </c>
      <c r="G128" s="23" t="s">
        <v>292</v>
      </c>
      <c r="H128" s="102" t="s">
        <v>90</v>
      </c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  <c r="Z128" s="82"/>
      <c r="AA128" s="82"/>
      <c r="AB128" s="82"/>
      <c r="AC128" s="82"/>
      <c r="AD128" s="82"/>
      <c r="AE128" s="82"/>
      <c r="AF128" s="82"/>
      <c r="AG128" s="82"/>
      <c r="AH128" s="82"/>
      <c r="AI128" s="82"/>
      <c r="AJ128" s="82"/>
      <c r="AK128" s="82"/>
      <c r="AL128" s="82"/>
      <c r="AM128" s="82"/>
      <c r="AN128" s="88">
        <f t="shared" si="28"/>
        <v>1</v>
      </c>
      <c r="AO128" s="89">
        <f t="shared" si="27"/>
        <v>0</v>
      </c>
      <c r="AP128" s="64"/>
    </row>
    <row r="129" spans="2:42" x14ac:dyDescent="0.2">
      <c r="B129" s="37">
        <v>112</v>
      </c>
      <c r="C129" s="368"/>
      <c r="D129" s="368"/>
      <c r="E129" s="368"/>
      <c r="F129" s="10" t="s">
        <v>293</v>
      </c>
      <c r="G129" s="23" t="s">
        <v>294</v>
      </c>
      <c r="H129" s="102" t="s">
        <v>267</v>
      </c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  <c r="Z129" s="82"/>
      <c r="AA129" s="82"/>
      <c r="AB129" s="82"/>
      <c r="AC129" s="82"/>
      <c r="AD129" s="82"/>
      <c r="AE129" s="82"/>
      <c r="AF129" s="82"/>
      <c r="AG129" s="82"/>
      <c r="AH129" s="82"/>
      <c r="AI129" s="82"/>
      <c r="AJ129" s="82"/>
      <c r="AK129" s="82"/>
      <c r="AL129" s="82"/>
      <c r="AM129" s="82"/>
      <c r="AN129" s="88">
        <f t="shared" si="28"/>
        <v>1</v>
      </c>
      <c r="AO129" s="89">
        <f t="shared" si="27"/>
        <v>0</v>
      </c>
      <c r="AP129" s="64"/>
    </row>
    <row r="130" spans="2:42" x14ac:dyDescent="0.2">
      <c r="B130" s="37">
        <v>113</v>
      </c>
      <c r="C130" s="368"/>
      <c r="D130" s="368"/>
      <c r="E130" s="368"/>
      <c r="F130" s="10" t="s">
        <v>296</v>
      </c>
      <c r="G130" s="23" t="s">
        <v>297</v>
      </c>
      <c r="H130" s="102" t="s">
        <v>267</v>
      </c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  <c r="Z130" s="82"/>
      <c r="AA130" s="82"/>
      <c r="AB130" s="82"/>
      <c r="AC130" s="82"/>
      <c r="AD130" s="82"/>
      <c r="AE130" s="82"/>
      <c r="AF130" s="82"/>
      <c r="AG130" s="82"/>
      <c r="AH130" s="82"/>
      <c r="AI130" s="82"/>
      <c r="AJ130" s="82"/>
      <c r="AK130" s="82"/>
      <c r="AL130" s="82"/>
      <c r="AM130" s="82"/>
      <c r="AN130" s="88">
        <f t="shared" si="28"/>
        <v>1</v>
      </c>
      <c r="AO130" s="89">
        <f t="shared" si="27"/>
        <v>0</v>
      </c>
      <c r="AP130" s="64"/>
    </row>
    <row r="131" spans="2:42" x14ac:dyDescent="0.2">
      <c r="B131" s="37">
        <v>114</v>
      </c>
      <c r="C131" s="368"/>
      <c r="D131" s="368"/>
      <c r="E131" s="368"/>
      <c r="F131" s="10" t="s">
        <v>298</v>
      </c>
      <c r="G131" s="23" t="s">
        <v>299</v>
      </c>
      <c r="H131" s="102" t="s">
        <v>267</v>
      </c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  <c r="Z131" s="82"/>
      <c r="AA131" s="82"/>
      <c r="AB131" s="82"/>
      <c r="AC131" s="82"/>
      <c r="AD131" s="82"/>
      <c r="AE131" s="82"/>
      <c r="AF131" s="82"/>
      <c r="AG131" s="82"/>
      <c r="AH131" s="82"/>
      <c r="AI131" s="82"/>
      <c r="AJ131" s="82"/>
      <c r="AK131" s="82"/>
      <c r="AL131" s="82"/>
      <c r="AM131" s="82"/>
      <c r="AN131" s="88">
        <f t="shared" si="28"/>
        <v>1</v>
      </c>
      <c r="AO131" s="89">
        <f t="shared" si="27"/>
        <v>0</v>
      </c>
      <c r="AP131" s="64"/>
    </row>
    <row r="132" spans="2:42" x14ac:dyDescent="0.2">
      <c r="B132" s="37">
        <v>115</v>
      </c>
      <c r="C132" s="368"/>
      <c r="D132" s="368"/>
      <c r="E132" s="368"/>
      <c r="F132" s="10" t="s">
        <v>300</v>
      </c>
      <c r="G132" s="23" t="s">
        <v>301</v>
      </c>
      <c r="H132" s="102" t="s">
        <v>267</v>
      </c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  <c r="Z132" s="82"/>
      <c r="AA132" s="82"/>
      <c r="AB132" s="82"/>
      <c r="AC132" s="82"/>
      <c r="AD132" s="82"/>
      <c r="AE132" s="82"/>
      <c r="AF132" s="82"/>
      <c r="AG132" s="82"/>
      <c r="AH132" s="82"/>
      <c r="AI132" s="82"/>
      <c r="AJ132" s="82"/>
      <c r="AK132" s="82"/>
      <c r="AL132" s="82"/>
      <c r="AM132" s="82"/>
      <c r="AN132" s="88">
        <f t="shared" si="28"/>
        <v>1</v>
      </c>
      <c r="AO132" s="89">
        <f t="shared" si="27"/>
        <v>0</v>
      </c>
      <c r="AP132" s="64"/>
    </row>
    <row r="133" spans="2:42" x14ac:dyDescent="0.2">
      <c r="B133" s="37">
        <v>116</v>
      </c>
      <c r="C133" s="368"/>
      <c r="D133" s="368"/>
      <c r="E133" s="368"/>
      <c r="F133" s="10" t="s">
        <v>302</v>
      </c>
      <c r="G133" s="23" t="s">
        <v>303</v>
      </c>
      <c r="H133" s="102" t="s">
        <v>90</v>
      </c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  <c r="Z133" s="82"/>
      <c r="AA133" s="82"/>
      <c r="AB133" s="82"/>
      <c r="AC133" s="82"/>
      <c r="AD133" s="82"/>
      <c r="AE133" s="82"/>
      <c r="AF133" s="82"/>
      <c r="AG133" s="82"/>
      <c r="AH133" s="82"/>
      <c r="AI133" s="82"/>
      <c r="AJ133" s="82"/>
      <c r="AK133" s="82"/>
      <c r="AL133" s="82"/>
      <c r="AM133" s="82"/>
      <c r="AN133" s="88">
        <f t="shared" si="28"/>
        <v>1</v>
      </c>
      <c r="AO133" s="89">
        <f t="shared" si="27"/>
        <v>0</v>
      </c>
      <c r="AP133" s="64"/>
    </row>
    <row r="134" spans="2:42" x14ac:dyDescent="0.2">
      <c r="B134" s="37">
        <v>117</v>
      </c>
      <c r="C134" s="368"/>
      <c r="D134" s="368"/>
      <c r="E134" s="368"/>
      <c r="F134" s="10" t="s">
        <v>304</v>
      </c>
      <c r="G134" s="23" t="s">
        <v>305</v>
      </c>
      <c r="H134" s="102" t="s">
        <v>90</v>
      </c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  <c r="Z134" s="82"/>
      <c r="AA134" s="82"/>
      <c r="AB134" s="82"/>
      <c r="AC134" s="82"/>
      <c r="AD134" s="82"/>
      <c r="AE134" s="82"/>
      <c r="AF134" s="82"/>
      <c r="AG134" s="82"/>
      <c r="AH134" s="82"/>
      <c r="AI134" s="82"/>
      <c r="AJ134" s="82"/>
      <c r="AK134" s="82"/>
      <c r="AL134" s="82"/>
      <c r="AM134" s="82"/>
      <c r="AN134" s="88">
        <f t="shared" si="28"/>
        <v>1</v>
      </c>
      <c r="AO134" s="89">
        <f t="shared" si="27"/>
        <v>0</v>
      </c>
      <c r="AP134" s="64"/>
    </row>
    <row r="135" spans="2:42" x14ac:dyDescent="0.2">
      <c r="B135" s="37">
        <v>118</v>
      </c>
      <c r="C135" s="368"/>
      <c r="D135" s="368"/>
      <c r="E135" s="368"/>
      <c r="F135" s="10" t="s">
        <v>307</v>
      </c>
      <c r="G135" s="23" t="s">
        <v>308</v>
      </c>
      <c r="H135" s="102" t="s">
        <v>90</v>
      </c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  <c r="Z135" s="82"/>
      <c r="AA135" s="82"/>
      <c r="AB135" s="82"/>
      <c r="AC135" s="82"/>
      <c r="AD135" s="82"/>
      <c r="AE135" s="82"/>
      <c r="AF135" s="82"/>
      <c r="AG135" s="82"/>
      <c r="AH135" s="82"/>
      <c r="AI135" s="82"/>
      <c r="AJ135" s="82"/>
      <c r="AK135" s="82"/>
      <c r="AL135" s="82"/>
      <c r="AM135" s="82"/>
      <c r="AN135" s="88">
        <f t="shared" si="28"/>
        <v>1</v>
      </c>
      <c r="AO135" s="89">
        <f t="shared" si="27"/>
        <v>0</v>
      </c>
      <c r="AP135" s="64"/>
    </row>
    <row r="136" spans="2:42" x14ac:dyDescent="0.2">
      <c r="B136" s="37">
        <v>119</v>
      </c>
      <c r="C136" s="368"/>
      <c r="D136" s="368"/>
      <c r="E136" s="368"/>
      <c r="F136" s="10" t="s">
        <v>309</v>
      </c>
      <c r="G136" s="23" t="s">
        <v>310</v>
      </c>
      <c r="H136" s="102" t="s">
        <v>61</v>
      </c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  <c r="Z136" s="82"/>
      <c r="AA136" s="82"/>
      <c r="AB136" s="82"/>
      <c r="AC136" s="82"/>
      <c r="AD136" s="82"/>
      <c r="AE136" s="82"/>
      <c r="AF136" s="82"/>
      <c r="AG136" s="82"/>
      <c r="AH136" s="82"/>
      <c r="AI136" s="82"/>
      <c r="AJ136" s="82"/>
      <c r="AK136" s="82"/>
      <c r="AL136" s="82"/>
      <c r="AM136" s="82"/>
      <c r="AN136" s="88">
        <f t="shared" si="28"/>
        <v>1</v>
      </c>
      <c r="AO136" s="89">
        <f t="shared" si="27"/>
        <v>0</v>
      </c>
      <c r="AP136" s="64"/>
    </row>
    <row r="137" spans="2:42" x14ac:dyDescent="0.2">
      <c r="B137" s="37">
        <v>120</v>
      </c>
      <c r="C137" s="368"/>
      <c r="D137" s="368"/>
      <c r="E137" s="368"/>
      <c r="F137" s="10" t="s">
        <v>311</v>
      </c>
      <c r="G137" s="23" t="s">
        <v>310</v>
      </c>
      <c r="H137" s="102" t="s">
        <v>61</v>
      </c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  <c r="Z137" s="82"/>
      <c r="AA137" s="82"/>
      <c r="AB137" s="82"/>
      <c r="AC137" s="82"/>
      <c r="AD137" s="82"/>
      <c r="AE137" s="82"/>
      <c r="AF137" s="82"/>
      <c r="AG137" s="82"/>
      <c r="AH137" s="82"/>
      <c r="AI137" s="82"/>
      <c r="AJ137" s="82"/>
      <c r="AK137" s="82"/>
      <c r="AL137" s="82"/>
      <c r="AM137" s="82"/>
      <c r="AN137" s="88">
        <f t="shared" si="28"/>
        <v>1</v>
      </c>
      <c r="AO137" s="89">
        <f t="shared" si="27"/>
        <v>0</v>
      </c>
      <c r="AP137" s="64"/>
    </row>
    <row r="138" spans="2:42" x14ac:dyDescent="0.2">
      <c r="B138" s="37">
        <v>121</v>
      </c>
      <c r="C138" s="368"/>
      <c r="D138" s="368"/>
      <c r="E138" s="368"/>
      <c r="F138" s="10" t="s">
        <v>314</v>
      </c>
      <c r="G138" s="23" t="s">
        <v>315</v>
      </c>
      <c r="H138" s="102" t="s">
        <v>267</v>
      </c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  <c r="Z138" s="82"/>
      <c r="AA138" s="82"/>
      <c r="AB138" s="82"/>
      <c r="AC138" s="82"/>
      <c r="AD138" s="82"/>
      <c r="AE138" s="82"/>
      <c r="AF138" s="82"/>
      <c r="AG138" s="82"/>
      <c r="AH138" s="82"/>
      <c r="AI138" s="82"/>
      <c r="AJ138" s="82"/>
      <c r="AK138" s="82"/>
      <c r="AL138" s="82"/>
      <c r="AM138" s="82"/>
      <c r="AN138" s="88">
        <f t="shared" si="28"/>
        <v>1</v>
      </c>
      <c r="AO138" s="89">
        <f t="shared" si="27"/>
        <v>0</v>
      </c>
      <c r="AP138" s="64"/>
    </row>
    <row r="139" spans="2:42" x14ac:dyDescent="0.2">
      <c r="B139" s="37">
        <v>122</v>
      </c>
      <c r="C139" s="368"/>
      <c r="D139" s="368"/>
      <c r="E139" s="368"/>
      <c r="F139" s="10" t="s">
        <v>317</v>
      </c>
      <c r="G139" s="23" t="s">
        <v>318</v>
      </c>
      <c r="H139" s="102" t="s">
        <v>90</v>
      </c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  <c r="Z139" s="82"/>
      <c r="AA139" s="82"/>
      <c r="AB139" s="82"/>
      <c r="AC139" s="82"/>
      <c r="AD139" s="82"/>
      <c r="AE139" s="82"/>
      <c r="AF139" s="82"/>
      <c r="AG139" s="82"/>
      <c r="AH139" s="82"/>
      <c r="AI139" s="82"/>
      <c r="AJ139" s="82"/>
      <c r="AK139" s="82"/>
      <c r="AL139" s="82"/>
      <c r="AM139" s="82"/>
      <c r="AN139" s="88">
        <f t="shared" si="28"/>
        <v>1</v>
      </c>
      <c r="AO139" s="89">
        <f t="shared" si="27"/>
        <v>0</v>
      </c>
      <c r="AP139" s="64"/>
    </row>
    <row r="140" spans="2:42" x14ac:dyDescent="0.2">
      <c r="B140" s="37">
        <v>123</v>
      </c>
      <c r="C140" s="368"/>
      <c r="D140" s="368"/>
      <c r="E140" s="368"/>
      <c r="F140" s="10" t="s">
        <v>320</v>
      </c>
      <c r="G140" s="23" t="s">
        <v>321</v>
      </c>
      <c r="H140" s="102" t="s">
        <v>90</v>
      </c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  <c r="Z140" s="82"/>
      <c r="AA140" s="82"/>
      <c r="AB140" s="82"/>
      <c r="AC140" s="82"/>
      <c r="AD140" s="82"/>
      <c r="AE140" s="82"/>
      <c r="AF140" s="82"/>
      <c r="AG140" s="82"/>
      <c r="AH140" s="82"/>
      <c r="AI140" s="82"/>
      <c r="AJ140" s="82"/>
      <c r="AK140" s="82"/>
      <c r="AL140" s="82"/>
      <c r="AM140" s="82"/>
      <c r="AN140" s="88">
        <f t="shared" si="28"/>
        <v>1</v>
      </c>
      <c r="AO140" s="89">
        <f t="shared" si="27"/>
        <v>0</v>
      </c>
      <c r="AP140" s="64"/>
    </row>
    <row r="141" spans="2:42" x14ac:dyDescent="0.2">
      <c r="B141" s="37">
        <v>124</v>
      </c>
      <c r="C141" s="368"/>
      <c r="D141" s="368"/>
      <c r="E141" s="368"/>
      <c r="F141" s="10" t="s">
        <v>322</v>
      </c>
      <c r="G141" s="23" t="s">
        <v>321</v>
      </c>
      <c r="H141" s="102" t="s">
        <v>324</v>
      </c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  <c r="Z141" s="82"/>
      <c r="AA141" s="82"/>
      <c r="AB141" s="82"/>
      <c r="AC141" s="82"/>
      <c r="AD141" s="82"/>
      <c r="AE141" s="82"/>
      <c r="AF141" s="82"/>
      <c r="AG141" s="82"/>
      <c r="AH141" s="82"/>
      <c r="AI141" s="82"/>
      <c r="AJ141" s="82"/>
      <c r="AK141" s="82"/>
      <c r="AL141" s="82"/>
      <c r="AM141" s="82"/>
      <c r="AN141" s="88">
        <f t="shared" si="28"/>
        <v>1</v>
      </c>
      <c r="AO141" s="89">
        <f t="shared" si="27"/>
        <v>0</v>
      </c>
      <c r="AP141" s="64"/>
    </row>
    <row r="142" spans="2:42" x14ac:dyDescent="0.2">
      <c r="B142" s="37">
        <v>125</v>
      </c>
      <c r="C142" s="368"/>
      <c r="D142" s="368"/>
      <c r="E142" s="368"/>
      <c r="F142" s="10" t="s">
        <v>325</v>
      </c>
      <c r="G142" s="23" t="s">
        <v>326</v>
      </c>
      <c r="H142" s="102" t="s">
        <v>324</v>
      </c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  <c r="Z142" s="82"/>
      <c r="AA142" s="82"/>
      <c r="AB142" s="82"/>
      <c r="AC142" s="82"/>
      <c r="AD142" s="82"/>
      <c r="AE142" s="82"/>
      <c r="AF142" s="82"/>
      <c r="AG142" s="82"/>
      <c r="AH142" s="82"/>
      <c r="AI142" s="82"/>
      <c r="AJ142" s="82"/>
      <c r="AK142" s="82"/>
      <c r="AL142" s="82"/>
      <c r="AM142" s="82"/>
      <c r="AN142" s="88">
        <f t="shared" si="28"/>
        <v>1</v>
      </c>
      <c r="AO142" s="89">
        <f t="shared" si="27"/>
        <v>0</v>
      </c>
      <c r="AP142" s="64"/>
    </row>
    <row r="143" spans="2:42" x14ac:dyDescent="0.2">
      <c r="B143" s="37">
        <v>126</v>
      </c>
      <c r="C143" s="368"/>
      <c r="D143" s="368"/>
      <c r="E143" s="368"/>
      <c r="F143" s="10" t="s">
        <v>327</v>
      </c>
      <c r="G143" s="23" t="s">
        <v>326</v>
      </c>
      <c r="H143" s="102" t="s">
        <v>324</v>
      </c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  <c r="Z143" s="82"/>
      <c r="AA143" s="82"/>
      <c r="AB143" s="82"/>
      <c r="AC143" s="82"/>
      <c r="AD143" s="82"/>
      <c r="AE143" s="82"/>
      <c r="AF143" s="82"/>
      <c r="AG143" s="82"/>
      <c r="AH143" s="82"/>
      <c r="AI143" s="82"/>
      <c r="AJ143" s="82"/>
      <c r="AK143" s="82"/>
      <c r="AL143" s="82"/>
      <c r="AM143" s="82"/>
      <c r="AN143" s="88">
        <f t="shared" si="28"/>
        <v>1</v>
      </c>
      <c r="AO143" s="89">
        <f t="shared" si="27"/>
        <v>0</v>
      </c>
      <c r="AP143" s="64"/>
    </row>
    <row r="144" spans="2:42" x14ac:dyDescent="0.2">
      <c r="B144" s="37">
        <v>127</v>
      </c>
      <c r="C144" s="368"/>
      <c r="D144" s="368"/>
      <c r="E144" s="368"/>
      <c r="F144" s="10" t="s">
        <v>328</v>
      </c>
      <c r="G144" s="23" t="s">
        <v>329</v>
      </c>
      <c r="H144" s="102" t="s">
        <v>324</v>
      </c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  <c r="Z144" s="82"/>
      <c r="AA144" s="82"/>
      <c r="AB144" s="82"/>
      <c r="AC144" s="82"/>
      <c r="AD144" s="82"/>
      <c r="AE144" s="82"/>
      <c r="AF144" s="82"/>
      <c r="AG144" s="82"/>
      <c r="AH144" s="82"/>
      <c r="AI144" s="82"/>
      <c r="AJ144" s="82"/>
      <c r="AK144" s="82"/>
      <c r="AL144" s="82"/>
      <c r="AM144" s="82"/>
      <c r="AN144" s="88">
        <f t="shared" si="28"/>
        <v>1</v>
      </c>
      <c r="AO144" s="89">
        <f t="shared" si="27"/>
        <v>0</v>
      </c>
      <c r="AP144" s="64"/>
    </row>
    <row r="145" spans="2:42" x14ac:dyDescent="0.2">
      <c r="B145" s="37">
        <v>128</v>
      </c>
      <c r="C145" s="368"/>
      <c r="D145" s="368"/>
      <c r="E145" s="368"/>
      <c r="F145" s="10" t="s">
        <v>330</v>
      </c>
      <c r="G145" s="23" t="s">
        <v>331</v>
      </c>
      <c r="H145" s="102" t="s">
        <v>267</v>
      </c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  <c r="Z145" s="82"/>
      <c r="AA145" s="82"/>
      <c r="AB145" s="82"/>
      <c r="AC145" s="82"/>
      <c r="AD145" s="82"/>
      <c r="AE145" s="82"/>
      <c r="AF145" s="82"/>
      <c r="AG145" s="82"/>
      <c r="AH145" s="82"/>
      <c r="AI145" s="82"/>
      <c r="AJ145" s="82"/>
      <c r="AK145" s="82"/>
      <c r="AL145" s="82"/>
      <c r="AM145" s="82"/>
      <c r="AN145" s="88">
        <f t="shared" si="28"/>
        <v>1</v>
      </c>
      <c r="AO145" s="89">
        <f t="shared" si="27"/>
        <v>0</v>
      </c>
      <c r="AP145" s="64"/>
    </row>
    <row r="146" spans="2:42" x14ac:dyDescent="0.2">
      <c r="B146" s="37">
        <v>129</v>
      </c>
      <c r="C146" s="368"/>
      <c r="D146" s="368"/>
      <c r="E146" s="368"/>
      <c r="F146" s="10" t="s">
        <v>333</v>
      </c>
      <c r="G146" s="23" t="s">
        <v>334</v>
      </c>
      <c r="H146" s="102" t="s">
        <v>90</v>
      </c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  <c r="Z146" s="82"/>
      <c r="AA146" s="82"/>
      <c r="AB146" s="82"/>
      <c r="AC146" s="82"/>
      <c r="AD146" s="82"/>
      <c r="AE146" s="82"/>
      <c r="AF146" s="82"/>
      <c r="AG146" s="82"/>
      <c r="AH146" s="82"/>
      <c r="AI146" s="82"/>
      <c r="AJ146" s="82"/>
      <c r="AK146" s="82"/>
      <c r="AL146" s="82"/>
      <c r="AM146" s="82"/>
      <c r="AN146" s="88">
        <f t="shared" si="28"/>
        <v>1</v>
      </c>
      <c r="AO146" s="89">
        <f t="shared" si="27"/>
        <v>0</v>
      </c>
      <c r="AP146" s="64"/>
    </row>
    <row r="147" spans="2:42" ht="13.8" thickBot="1" x14ac:dyDescent="0.25">
      <c r="B147" s="38">
        <v>130</v>
      </c>
      <c r="C147" s="368"/>
      <c r="D147" s="368"/>
      <c r="E147" s="368"/>
      <c r="F147" s="14" t="s">
        <v>335</v>
      </c>
      <c r="G147" s="25" t="s">
        <v>331</v>
      </c>
      <c r="H147" s="104" t="s">
        <v>90</v>
      </c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  <c r="Z147" s="82"/>
      <c r="AA147" s="82"/>
      <c r="AB147" s="82"/>
      <c r="AC147" s="82"/>
      <c r="AD147" s="82"/>
      <c r="AE147" s="82"/>
      <c r="AF147" s="82"/>
      <c r="AG147" s="82"/>
      <c r="AH147" s="82"/>
      <c r="AI147" s="82"/>
      <c r="AJ147" s="82"/>
      <c r="AK147" s="82"/>
      <c r="AL147" s="82"/>
      <c r="AM147" s="82"/>
      <c r="AN147" s="88">
        <f t="shared" si="28"/>
        <v>1</v>
      </c>
      <c r="AO147" s="89">
        <f t="shared" si="27"/>
        <v>0</v>
      </c>
      <c r="AP147" s="64"/>
    </row>
    <row r="148" spans="2:42" ht="13.8" thickBot="1" x14ac:dyDescent="0.25">
      <c r="C148" s="363"/>
      <c r="D148" s="370"/>
      <c r="E148" s="371"/>
      <c r="F148" s="42" t="s">
        <v>339</v>
      </c>
      <c r="G148" s="43"/>
      <c r="H148" s="44"/>
      <c r="I148" s="111">
        <f>1-(COUNTIF(I117:I147,"☓"))/31</f>
        <v>1</v>
      </c>
      <c r="J148" s="74">
        <f t="shared" ref="J148:AM148" si="29">1-(COUNTIF(J117:J147,"☓"))/31</f>
        <v>1</v>
      </c>
      <c r="K148" s="74">
        <f t="shared" si="29"/>
        <v>1</v>
      </c>
      <c r="L148" s="74">
        <f t="shared" si="29"/>
        <v>1</v>
      </c>
      <c r="M148" s="74">
        <f t="shared" si="29"/>
        <v>1</v>
      </c>
      <c r="N148" s="74">
        <f t="shared" si="29"/>
        <v>1</v>
      </c>
      <c r="O148" s="74">
        <f t="shared" si="29"/>
        <v>1</v>
      </c>
      <c r="P148" s="74">
        <f t="shared" si="29"/>
        <v>1</v>
      </c>
      <c r="Q148" s="74">
        <f t="shared" si="29"/>
        <v>1</v>
      </c>
      <c r="R148" s="74">
        <f t="shared" si="29"/>
        <v>1</v>
      </c>
      <c r="S148" s="74">
        <f t="shared" si="29"/>
        <v>1</v>
      </c>
      <c r="T148" s="74">
        <f t="shared" si="29"/>
        <v>1</v>
      </c>
      <c r="U148" s="74">
        <f t="shared" si="29"/>
        <v>1</v>
      </c>
      <c r="V148" s="74">
        <f t="shared" si="29"/>
        <v>1</v>
      </c>
      <c r="W148" s="74">
        <f t="shared" si="29"/>
        <v>1</v>
      </c>
      <c r="X148" s="74">
        <f t="shared" si="29"/>
        <v>1</v>
      </c>
      <c r="Y148" s="74">
        <f t="shared" si="29"/>
        <v>1</v>
      </c>
      <c r="Z148" s="74">
        <f t="shared" si="29"/>
        <v>1</v>
      </c>
      <c r="AA148" s="74">
        <f t="shared" si="29"/>
        <v>1</v>
      </c>
      <c r="AB148" s="74">
        <f t="shared" si="29"/>
        <v>1</v>
      </c>
      <c r="AC148" s="74">
        <f t="shared" si="29"/>
        <v>1</v>
      </c>
      <c r="AD148" s="74">
        <f t="shared" si="29"/>
        <v>1</v>
      </c>
      <c r="AE148" s="74">
        <f t="shared" si="29"/>
        <v>1</v>
      </c>
      <c r="AF148" s="74">
        <f t="shared" si="29"/>
        <v>1</v>
      </c>
      <c r="AG148" s="74">
        <f t="shared" si="29"/>
        <v>1</v>
      </c>
      <c r="AH148" s="74">
        <f t="shared" si="29"/>
        <v>1</v>
      </c>
      <c r="AI148" s="74">
        <f t="shared" si="29"/>
        <v>1</v>
      </c>
      <c r="AJ148" s="74">
        <f t="shared" si="29"/>
        <v>1</v>
      </c>
      <c r="AK148" s="74">
        <f t="shared" si="29"/>
        <v>1</v>
      </c>
      <c r="AL148" s="74">
        <f t="shared" si="29"/>
        <v>1</v>
      </c>
      <c r="AM148" s="123">
        <f t="shared" si="29"/>
        <v>1</v>
      </c>
      <c r="AN148" s="97" t="str">
        <f>IF(AO148=0,"100%",AVERAGE(I148:AM148))</f>
        <v>100%</v>
      </c>
      <c r="AO148" s="93">
        <f>SUM(AO117:AO147)</f>
        <v>0</v>
      </c>
      <c r="AP148" s="64"/>
    </row>
    <row r="149" spans="2:42" ht="30.6" thickBot="1" x14ac:dyDescent="0.25">
      <c r="F149" s="49" t="s">
        <v>340</v>
      </c>
      <c r="G149" s="50"/>
      <c r="H149" s="50"/>
      <c r="I149" s="75">
        <f t="shared" ref="I149:AM149" si="30">AVERAGE(I116,I148)</f>
        <v>1</v>
      </c>
      <c r="J149" s="76">
        <f t="shared" si="30"/>
        <v>1</v>
      </c>
      <c r="K149" s="76">
        <f t="shared" si="30"/>
        <v>1</v>
      </c>
      <c r="L149" s="76">
        <f t="shared" si="30"/>
        <v>1</v>
      </c>
      <c r="M149" s="76">
        <f t="shared" si="30"/>
        <v>1</v>
      </c>
      <c r="N149" s="76">
        <f t="shared" si="30"/>
        <v>1</v>
      </c>
      <c r="O149" s="76">
        <f t="shared" si="30"/>
        <v>1</v>
      </c>
      <c r="P149" s="76">
        <f t="shared" si="30"/>
        <v>1</v>
      </c>
      <c r="Q149" s="76">
        <f t="shared" si="30"/>
        <v>1</v>
      </c>
      <c r="R149" s="76">
        <f t="shared" si="30"/>
        <v>1</v>
      </c>
      <c r="S149" s="76">
        <f t="shared" si="30"/>
        <v>1</v>
      </c>
      <c r="T149" s="76">
        <f t="shared" si="30"/>
        <v>1</v>
      </c>
      <c r="U149" s="76">
        <f t="shared" si="30"/>
        <v>1</v>
      </c>
      <c r="V149" s="76">
        <f t="shared" si="30"/>
        <v>1</v>
      </c>
      <c r="W149" s="76">
        <f t="shared" si="30"/>
        <v>1</v>
      </c>
      <c r="X149" s="76">
        <f t="shared" si="30"/>
        <v>1</v>
      </c>
      <c r="Y149" s="76">
        <f t="shared" si="30"/>
        <v>1</v>
      </c>
      <c r="Z149" s="76">
        <f t="shared" si="30"/>
        <v>1</v>
      </c>
      <c r="AA149" s="76">
        <f t="shared" si="30"/>
        <v>1</v>
      </c>
      <c r="AB149" s="76">
        <f t="shared" si="30"/>
        <v>1</v>
      </c>
      <c r="AC149" s="76">
        <f t="shared" si="30"/>
        <v>1</v>
      </c>
      <c r="AD149" s="76">
        <f t="shared" si="30"/>
        <v>1</v>
      </c>
      <c r="AE149" s="76">
        <f t="shared" si="30"/>
        <v>1</v>
      </c>
      <c r="AF149" s="76">
        <f t="shared" si="30"/>
        <v>1</v>
      </c>
      <c r="AG149" s="76">
        <f t="shared" si="30"/>
        <v>1</v>
      </c>
      <c r="AH149" s="76">
        <f t="shared" si="30"/>
        <v>1</v>
      </c>
      <c r="AI149" s="76">
        <f t="shared" si="30"/>
        <v>1</v>
      </c>
      <c r="AJ149" s="76">
        <f t="shared" si="30"/>
        <v>1</v>
      </c>
      <c r="AK149" s="76">
        <f t="shared" si="30"/>
        <v>1</v>
      </c>
      <c r="AL149" s="76">
        <f t="shared" si="30"/>
        <v>1</v>
      </c>
      <c r="AM149" s="77">
        <f t="shared" si="30"/>
        <v>1</v>
      </c>
      <c r="AN149" s="127">
        <f>1-(AO149/4030)</f>
        <v>1</v>
      </c>
      <c r="AO149" s="128">
        <f>SUM(AO116+AO148)</f>
        <v>0</v>
      </c>
      <c r="AP149" s="64"/>
    </row>
    <row r="150" spans="2:42" x14ac:dyDescent="0.2">
      <c r="AP150" s="64"/>
    </row>
    <row r="151" spans="2:42" x14ac:dyDescent="0.2">
      <c r="AP151" s="64"/>
    </row>
    <row r="152" spans="2:42" x14ac:dyDescent="0.2">
      <c r="AO152">
        <v>130</v>
      </c>
      <c r="AP152" s="64"/>
    </row>
    <row r="153" spans="2:42" x14ac:dyDescent="0.2">
      <c r="AO153">
        <v>15</v>
      </c>
      <c r="AP153" s="64"/>
    </row>
    <row r="154" spans="2:42" x14ac:dyDescent="0.2">
      <c r="AO154">
        <f>AO152*AO153</f>
        <v>1950</v>
      </c>
    </row>
  </sheetData>
  <mergeCells count="20">
    <mergeCell ref="C117:E148"/>
    <mergeCell ref="D41:E52"/>
    <mergeCell ref="D53:E59"/>
    <mergeCell ref="D60:E62"/>
    <mergeCell ref="C63:C116"/>
    <mergeCell ref="D63:E70"/>
    <mergeCell ref="D71:E73"/>
    <mergeCell ref="D74:E76"/>
    <mergeCell ref="D77:E93"/>
    <mergeCell ref="D94:E116"/>
    <mergeCell ref="D2:E2"/>
    <mergeCell ref="I2:AM2"/>
    <mergeCell ref="AN2:AN4"/>
    <mergeCell ref="AO2:AO4"/>
    <mergeCell ref="C5:C62"/>
    <mergeCell ref="D5:E11"/>
    <mergeCell ref="D12:D35"/>
    <mergeCell ref="E12:E23"/>
    <mergeCell ref="E24:E35"/>
    <mergeCell ref="D36:E40"/>
  </mergeCells>
  <phoneticPr fontId="2"/>
  <conditionalFormatting sqref="H4">
    <cfRule type="cellIs" dxfId="296" priority="1" stopIfTrue="1" operator="equal">
      <formula>"☓"</formula>
    </cfRule>
    <cfRule type="containsText" dxfId="295" priority="2" stopIfTrue="1" operator="containsText" text="☓">
      <formula>NOT(ISERROR(SEARCH("☓",H4)))</formula>
    </cfRule>
  </conditionalFormatting>
  <conditionalFormatting sqref="I5:W10">
    <cfRule type="cellIs" dxfId="294" priority="99" stopIfTrue="1" operator="equal">
      <formula>"☓"</formula>
    </cfRule>
    <cfRule type="cellIs" dxfId="293" priority="100" stopIfTrue="1" operator="greaterThan">
      <formula>0</formula>
    </cfRule>
    <cfRule type="containsText" dxfId="292" priority="102" stopIfTrue="1" operator="containsText" text="☓">
      <formula>NOT(ISERROR(SEARCH("☓",I5)))</formula>
    </cfRule>
    <cfRule type="cellIs" dxfId="291" priority="103" stopIfTrue="1" operator="equal">
      <formula>"☓"</formula>
    </cfRule>
    <cfRule type="cellIs" dxfId="290" priority="104" stopIfTrue="1" operator="greaterThan">
      <formula>0</formula>
    </cfRule>
    <cfRule type="cellIs" dxfId="289" priority="105" stopIfTrue="1" operator="equal">
      <formula>"☓"</formula>
    </cfRule>
    <cfRule type="containsText" dxfId="288" priority="106" stopIfTrue="1" operator="containsText" text="☓">
      <formula>NOT(ISERROR(SEARCH("☓",I5)))</formula>
    </cfRule>
    <cfRule type="cellIs" dxfId="287" priority="101" stopIfTrue="1" operator="equal">
      <formula>"☓"</formula>
    </cfRule>
  </conditionalFormatting>
  <conditionalFormatting sqref="I12:W22">
    <cfRule type="containsText" dxfId="286" priority="94" stopIfTrue="1" operator="containsText" text="☓">
      <formula>NOT(ISERROR(SEARCH("☓",I12)))</formula>
    </cfRule>
    <cfRule type="cellIs" dxfId="285" priority="95" stopIfTrue="1" operator="equal">
      <formula>"☓"</formula>
    </cfRule>
    <cfRule type="cellIs" dxfId="284" priority="93" stopIfTrue="1" operator="equal">
      <formula>"☓"</formula>
    </cfRule>
    <cfRule type="cellIs" dxfId="283" priority="96" stopIfTrue="1" operator="greaterThan">
      <formula>0</formula>
    </cfRule>
    <cfRule type="cellIs" dxfId="282" priority="97" stopIfTrue="1" operator="equal">
      <formula>"☓"</formula>
    </cfRule>
    <cfRule type="containsText" dxfId="281" priority="98" stopIfTrue="1" operator="containsText" text="☓">
      <formula>NOT(ISERROR(SEARCH("☓",I12)))</formula>
    </cfRule>
    <cfRule type="cellIs" dxfId="280" priority="92" stopIfTrue="1" operator="greaterThan">
      <formula>0</formula>
    </cfRule>
    <cfRule type="cellIs" dxfId="279" priority="91" stopIfTrue="1" operator="equal">
      <formula>"☓"</formula>
    </cfRule>
  </conditionalFormatting>
  <conditionalFormatting sqref="I24:W34">
    <cfRule type="containsText" dxfId="278" priority="86" stopIfTrue="1" operator="containsText" text="☓">
      <formula>NOT(ISERROR(SEARCH("☓",I24)))</formula>
    </cfRule>
    <cfRule type="cellIs" dxfId="277" priority="85" stopIfTrue="1" operator="equal">
      <formula>"☓"</formula>
    </cfRule>
    <cfRule type="cellIs" dxfId="276" priority="84" stopIfTrue="1" operator="greaterThan">
      <formula>0</formula>
    </cfRule>
    <cfRule type="containsText" dxfId="275" priority="90" stopIfTrue="1" operator="containsText" text="☓">
      <formula>NOT(ISERROR(SEARCH("☓",I24)))</formula>
    </cfRule>
    <cfRule type="cellIs" dxfId="274" priority="83" stopIfTrue="1" operator="equal">
      <formula>"☓"</formula>
    </cfRule>
    <cfRule type="cellIs" dxfId="273" priority="87" stopIfTrue="1" operator="equal">
      <formula>"☓"</formula>
    </cfRule>
    <cfRule type="cellIs" dxfId="272" priority="88" stopIfTrue="1" operator="greaterThan">
      <formula>0</formula>
    </cfRule>
    <cfRule type="cellIs" dxfId="271" priority="89" stopIfTrue="1" operator="equal">
      <formula>"☓"</formula>
    </cfRule>
  </conditionalFormatting>
  <conditionalFormatting sqref="I36:W39">
    <cfRule type="cellIs" dxfId="270" priority="79" stopIfTrue="1" operator="equal">
      <formula>"☓"</formula>
    </cfRule>
    <cfRule type="cellIs" dxfId="269" priority="80" stopIfTrue="1" operator="greaterThan">
      <formula>0</formula>
    </cfRule>
    <cfRule type="cellIs" dxfId="268" priority="76" stopIfTrue="1" operator="greaterThan">
      <formula>0</formula>
    </cfRule>
    <cfRule type="containsText" dxfId="267" priority="82" stopIfTrue="1" operator="containsText" text="☓">
      <formula>NOT(ISERROR(SEARCH("☓",I36)))</formula>
    </cfRule>
    <cfRule type="cellIs" dxfId="266" priority="75" stopIfTrue="1" operator="equal">
      <formula>"☓"</formula>
    </cfRule>
    <cfRule type="cellIs" dxfId="265" priority="77" stopIfTrue="1" operator="equal">
      <formula>"☓"</formula>
    </cfRule>
    <cfRule type="containsText" dxfId="264" priority="78" stopIfTrue="1" operator="containsText" text="☓">
      <formula>NOT(ISERROR(SEARCH("☓",I36)))</formula>
    </cfRule>
  </conditionalFormatting>
  <conditionalFormatting sqref="I41:W51">
    <cfRule type="containsText" dxfId="263" priority="70" stopIfTrue="1" operator="containsText" text="☓">
      <formula>NOT(ISERROR(SEARCH("☓",I41)))</formula>
    </cfRule>
    <cfRule type="cellIs" dxfId="262" priority="68" stopIfTrue="1" operator="greaterThan">
      <formula>0</formula>
    </cfRule>
    <cfRule type="cellIs" dxfId="261" priority="67" stopIfTrue="1" operator="equal">
      <formula>"☓"</formula>
    </cfRule>
    <cfRule type="containsText" dxfId="260" priority="74" stopIfTrue="1" operator="containsText" text="☓">
      <formula>NOT(ISERROR(SEARCH("☓",I41)))</formula>
    </cfRule>
    <cfRule type="cellIs" dxfId="259" priority="72" stopIfTrue="1" operator="greaterThan">
      <formula>0</formula>
    </cfRule>
    <cfRule type="cellIs" dxfId="258" priority="69" stopIfTrue="1" operator="equal">
      <formula>"☓"</formula>
    </cfRule>
    <cfRule type="cellIs" dxfId="257" priority="71" stopIfTrue="1" operator="equal">
      <formula>"☓"</formula>
    </cfRule>
  </conditionalFormatting>
  <conditionalFormatting sqref="I53:W58">
    <cfRule type="containsText" dxfId="256" priority="62" stopIfTrue="1" operator="containsText" text="☓">
      <formula>NOT(ISERROR(SEARCH("☓",I53)))</formula>
    </cfRule>
    <cfRule type="containsText" dxfId="255" priority="66" stopIfTrue="1" operator="containsText" text="☓">
      <formula>NOT(ISERROR(SEARCH("☓",I53)))</formula>
    </cfRule>
    <cfRule type="cellIs" dxfId="254" priority="65" stopIfTrue="1" operator="equal">
      <formula>"☓"</formula>
    </cfRule>
    <cfRule type="cellIs" dxfId="253" priority="64" stopIfTrue="1" operator="greaterThan">
      <formula>0</formula>
    </cfRule>
    <cfRule type="cellIs" dxfId="252" priority="63" stopIfTrue="1" operator="equal">
      <formula>"☓"</formula>
    </cfRule>
    <cfRule type="cellIs" dxfId="251" priority="61" stopIfTrue="1" operator="equal">
      <formula>"☓"</formula>
    </cfRule>
    <cfRule type="cellIs" dxfId="250" priority="60" stopIfTrue="1" operator="greaterThan">
      <formula>0</formula>
    </cfRule>
    <cfRule type="cellIs" dxfId="249" priority="59" stopIfTrue="1" operator="equal">
      <formula>"☓"</formula>
    </cfRule>
  </conditionalFormatting>
  <conditionalFormatting sqref="I60:W61">
    <cfRule type="containsText" dxfId="248" priority="58" stopIfTrue="1" operator="containsText" text="☓">
      <formula>NOT(ISERROR(SEARCH("☓",I60)))</formula>
    </cfRule>
    <cfRule type="cellIs" dxfId="247" priority="57" stopIfTrue="1" operator="equal">
      <formula>"☓"</formula>
    </cfRule>
    <cfRule type="cellIs" dxfId="246" priority="51" stopIfTrue="1" operator="equal">
      <formula>"☓"</formula>
    </cfRule>
    <cfRule type="cellIs" dxfId="245" priority="52" stopIfTrue="1" operator="greaterThan">
      <formula>0</formula>
    </cfRule>
    <cfRule type="cellIs" dxfId="244" priority="53" stopIfTrue="1" operator="equal">
      <formula>"☓"</formula>
    </cfRule>
    <cfRule type="containsText" dxfId="243" priority="54" stopIfTrue="1" operator="containsText" text="☓">
      <formula>NOT(ISERROR(SEARCH("☓",I60)))</formula>
    </cfRule>
    <cfRule type="cellIs" dxfId="242" priority="55" stopIfTrue="1" operator="equal">
      <formula>"☓"</formula>
    </cfRule>
    <cfRule type="cellIs" dxfId="241" priority="56" stopIfTrue="1" operator="greaterThan">
      <formula>0</formula>
    </cfRule>
  </conditionalFormatting>
  <conditionalFormatting sqref="I63:W69">
    <cfRule type="cellIs" dxfId="240" priority="44" stopIfTrue="1" operator="greaterThan">
      <formula>0</formula>
    </cfRule>
    <cfRule type="containsText" dxfId="239" priority="46" stopIfTrue="1" operator="containsText" text="☓">
      <formula>NOT(ISERROR(SEARCH("☓",I63)))</formula>
    </cfRule>
    <cfRule type="cellIs" dxfId="238" priority="47" stopIfTrue="1" operator="equal">
      <formula>"☓"</formula>
    </cfRule>
    <cfRule type="cellIs" dxfId="237" priority="48" stopIfTrue="1" operator="greaterThan">
      <formula>0</formula>
    </cfRule>
    <cfRule type="containsText" dxfId="236" priority="50" stopIfTrue="1" operator="containsText" text="☓">
      <formula>NOT(ISERROR(SEARCH("☓",I63)))</formula>
    </cfRule>
    <cfRule type="cellIs" dxfId="235" priority="45" stopIfTrue="1" operator="equal">
      <formula>"☓"</formula>
    </cfRule>
    <cfRule type="cellIs" dxfId="234" priority="43" stopIfTrue="1" operator="equal">
      <formula>"☓"</formula>
    </cfRule>
  </conditionalFormatting>
  <conditionalFormatting sqref="I71:W72">
    <cfRule type="cellIs" dxfId="233" priority="41" stopIfTrue="1" operator="equal">
      <formula>"☓"</formula>
    </cfRule>
    <cfRule type="cellIs" dxfId="232" priority="35" stopIfTrue="1" operator="equal">
      <formula>"☓"</formula>
    </cfRule>
    <cfRule type="cellIs" dxfId="231" priority="36" stopIfTrue="1" operator="greaterThan">
      <formula>0</formula>
    </cfRule>
    <cfRule type="containsText" dxfId="230" priority="38" stopIfTrue="1" operator="containsText" text="☓">
      <formula>NOT(ISERROR(SEARCH("☓",I71)))</formula>
    </cfRule>
    <cfRule type="cellIs" dxfId="229" priority="39" stopIfTrue="1" operator="equal">
      <formula>"☓"</formula>
    </cfRule>
    <cfRule type="cellIs" dxfId="228" priority="40" stopIfTrue="1" operator="greaterThan">
      <formula>0</formula>
    </cfRule>
    <cfRule type="cellIs" dxfId="227" priority="37" stopIfTrue="1" operator="equal">
      <formula>"☓"</formula>
    </cfRule>
    <cfRule type="containsText" dxfId="226" priority="42" stopIfTrue="1" operator="containsText" text="☓">
      <formula>NOT(ISERROR(SEARCH("☓",I71)))</formula>
    </cfRule>
  </conditionalFormatting>
  <conditionalFormatting sqref="I74:W75">
    <cfRule type="cellIs" dxfId="225" priority="31" stopIfTrue="1" operator="equal">
      <formula>"☓"</formula>
    </cfRule>
    <cfRule type="cellIs" dxfId="224" priority="32" stopIfTrue="1" operator="greaterThan">
      <formula>0</formula>
    </cfRule>
    <cfRule type="cellIs" dxfId="223" priority="33" stopIfTrue="1" operator="equal">
      <formula>"☓"</formula>
    </cfRule>
    <cfRule type="containsText" dxfId="222" priority="34" stopIfTrue="1" operator="containsText" text="☓">
      <formula>NOT(ISERROR(SEARCH("☓",I74)))</formula>
    </cfRule>
    <cfRule type="cellIs" dxfId="221" priority="28" stopIfTrue="1" operator="greaterThan">
      <formula>0</formula>
    </cfRule>
    <cfRule type="cellIs" dxfId="220" priority="29" stopIfTrue="1" operator="equal">
      <formula>"☓"</formula>
    </cfRule>
    <cfRule type="containsText" dxfId="219" priority="30" stopIfTrue="1" operator="containsText" text="☓">
      <formula>NOT(ISERROR(SEARCH("☓",I74)))</formula>
    </cfRule>
    <cfRule type="cellIs" dxfId="218" priority="27" stopIfTrue="1" operator="equal">
      <formula>"☓"</formula>
    </cfRule>
  </conditionalFormatting>
  <conditionalFormatting sqref="I77:W92">
    <cfRule type="cellIs" dxfId="217" priority="19" stopIfTrue="1" operator="equal">
      <formula>"☓"</formula>
    </cfRule>
    <cfRule type="cellIs" dxfId="216" priority="23" stopIfTrue="1" operator="equal">
      <formula>"☓"</formula>
    </cfRule>
    <cfRule type="cellIs" dxfId="215" priority="20" stopIfTrue="1" operator="greaterThan">
      <formula>0</formula>
    </cfRule>
    <cfRule type="cellIs" dxfId="214" priority="21" stopIfTrue="1" operator="equal">
      <formula>"☓"</formula>
    </cfRule>
    <cfRule type="containsText" dxfId="213" priority="22" stopIfTrue="1" operator="containsText" text="☓">
      <formula>NOT(ISERROR(SEARCH("☓",I77)))</formula>
    </cfRule>
    <cfRule type="cellIs" dxfId="212" priority="24" stopIfTrue="1" operator="greaterThan">
      <formula>0</formula>
    </cfRule>
    <cfRule type="cellIs" dxfId="211" priority="25" stopIfTrue="1" operator="equal">
      <formula>"☓"</formula>
    </cfRule>
    <cfRule type="containsText" dxfId="210" priority="26" stopIfTrue="1" operator="containsText" text="☓">
      <formula>NOT(ISERROR(SEARCH("☓",I77)))</formula>
    </cfRule>
  </conditionalFormatting>
  <conditionalFormatting sqref="I94:W114">
    <cfRule type="cellIs" dxfId="209" priority="17" stopIfTrue="1" operator="equal">
      <formula>"☓"</formula>
    </cfRule>
    <cfRule type="cellIs" dxfId="208" priority="12" stopIfTrue="1" operator="greaterThan">
      <formula>0</formula>
    </cfRule>
    <cfRule type="cellIs" dxfId="207" priority="13" stopIfTrue="1" operator="equal">
      <formula>"☓"</formula>
    </cfRule>
    <cfRule type="containsText" dxfId="206" priority="14" stopIfTrue="1" operator="containsText" text="☓">
      <formula>NOT(ISERROR(SEARCH("☓",I94)))</formula>
    </cfRule>
    <cfRule type="cellIs" dxfId="205" priority="15" stopIfTrue="1" operator="equal">
      <formula>"☓"</formula>
    </cfRule>
    <cfRule type="cellIs" dxfId="204" priority="16" stopIfTrue="1" operator="greaterThan">
      <formula>0</formula>
    </cfRule>
    <cfRule type="containsText" dxfId="203" priority="18" stopIfTrue="1" operator="containsText" text="☓">
      <formula>NOT(ISERROR(SEARCH("☓",I94)))</formula>
    </cfRule>
    <cfRule type="cellIs" dxfId="202" priority="11" stopIfTrue="1" operator="equal">
      <formula>"☓"</formula>
    </cfRule>
  </conditionalFormatting>
  <conditionalFormatting sqref="I117:W147 J118:AD144">
    <cfRule type="cellIs" dxfId="201" priority="4" stopIfTrue="1" operator="greaterThan">
      <formula>0</formula>
    </cfRule>
    <cfRule type="cellIs" dxfId="200" priority="3" stopIfTrue="1" operator="equal">
      <formula>"☓"</formula>
    </cfRule>
    <cfRule type="containsText" dxfId="199" priority="10" stopIfTrue="1" operator="containsText" text="☓">
      <formula>NOT(ISERROR(SEARCH("☓",I117)))</formula>
    </cfRule>
    <cfRule type="cellIs" dxfId="198" priority="9" stopIfTrue="1" operator="equal">
      <formula>"☓"</formula>
    </cfRule>
    <cfRule type="cellIs" dxfId="197" priority="8" stopIfTrue="1" operator="greaterThan">
      <formula>0</formula>
    </cfRule>
    <cfRule type="cellIs" dxfId="196" priority="7" stopIfTrue="1" operator="equal">
      <formula>"☓"</formula>
    </cfRule>
    <cfRule type="containsText" dxfId="195" priority="6" stopIfTrue="1" operator="containsText" text="☓">
      <formula>NOT(ISERROR(SEARCH("☓",I117)))</formula>
    </cfRule>
    <cfRule type="cellIs" dxfId="194" priority="5" stopIfTrue="1" operator="equal">
      <formula>"☓"</formula>
    </cfRule>
  </conditionalFormatting>
  <conditionalFormatting sqref="I36:AM39">
    <cfRule type="cellIs" dxfId="193" priority="81" stopIfTrue="1" operator="equal">
      <formula>"☓"</formula>
    </cfRule>
  </conditionalFormatting>
  <conditionalFormatting sqref="I41:AM51">
    <cfRule type="cellIs" dxfId="192" priority="73" stopIfTrue="1" operator="equal">
      <formula>"☓"</formula>
    </cfRule>
  </conditionalFormatting>
  <conditionalFormatting sqref="I63:AM69">
    <cfRule type="cellIs" dxfId="191" priority="49" stopIfTrue="1" operator="equal">
      <formula>"☓"</formula>
    </cfRule>
  </conditionalFormatting>
  <conditionalFormatting sqref="X5 Z5:AE5 X6:AE10">
    <cfRule type="containsText" dxfId="190" priority="314" stopIfTrue="1" operator="containsText" text="☓">
      <formula>NOT(ISERROR(SEARCH("☓",X5)))</formula>
    </cfRule>
    <cfRule type="cellIs" dxfId="189" priority="309" stopIfTrue="1" operator="equal">
      <formula>"☓"</formula>
    </cfRule>
    <cfRule type="containsText" dxfId="188" priority="310" stopIfTrue="1" operator="containsText" text="☓">
      <formula>NOT(ISERROR(SEARCH("☓",X5)))</formula>
    </cfRule>
    <cfRule type="cellIs" dxfId="187" priority="311" stopIfTrue="1" operator="equal">
      <formula>"☓"</formula>
    </cfRule>
    <cfRule type="cellIs" dxfId="186" priority="312" stopIfTrue="1" operator="greaterThan">
      <formula>0</formula>
    </cfRule>
    <cfRule type="cellIs" dxfId="185" priority="313" stopIfTrue="1" operator="equal">
      <formula>"☓"</formula>
    </cfRule>
    <cfRule type="cellIs" dxfId="184" priority="308" stopIfTrue="1" operator="greaterThan">
      <formula>0</formula>
    </cfRule>
  </conditionalFormatting>
  <conditionalFormatting sqref="X5:AE10">
    <cfRule type="cellIs" dxfId="183" priority="121" stopIfTrue="1" operator="equal">
      <formula>"☓"</formula>
    </cfRule>
  </conditionalFormatting>
  <conditionalFormatting sqref="X12:AE22">
    <cfRule type="cellIs" dxfId="182" priority="303" stopIfTrue="1" operator="equal">
      <formula>"☓"</formula>
    </cfRule>
    <cfRule type="containsText" dxfId="181" priority="302" stopIfTrue="1" operator="containsText" text="☓">
      <formula>NOT(ISERROR(SEARCH("☓",X12)))</formula>
    </cfRule>
    <cfRule type="cellIs" dxfId="180" priority="301" stopIfTrue="1" operator="equal">
      <formula>"☓"</formula>
    </cfRule>
    <cfRule type="cellIs" dxfId="179" priority="300" stopIfTrue="1" operator="greaterThan">
      <formula>0</formula>
    </cfRule>
    <cfRule type="cellIs" dxfId="178" priority="305" stopIfTrue="1" operator="equal">
      <formula>"☓"</formula>
    </cfRule>
    <cfRule type="containsText" dxfId="177" priority="306" stopIfTrue="1" operator="containsText" text="☓">
      <formula>NOT(ISERROR(SEARCH("☓",X12)))</formula>
    </cfRule>
    <cfRule type="cellIs" dxfId="176" priority="304" stopIfTrue="1" operator="greaterThan">
      <formula>0</formula>
    </cfRule>
  </conditionalFormatting>
  <conditionalFormatting sqref="X24:AE34">
    <cfRule type="cellIs" dxfId="175" priority="292" stopIfTrue="1" operator="greaterThan">
      <formula>0</formula>
    </cfRule>
    <cfRule type="containsText" dxfId="174" priority="298" stopIfTrue="1" operator="containsText" text="☓">
      <formula>NOT(ISERROR(SEARCH("☓",X24)))</formula>
    </cfRule>
    <cfRule type="cellIs" dxfId="173" priority="297" stopIfTrue="1" operator="equal">
      <formula>"☓"</formula>
    </cfRule>
    <cfRule type="cellIs" dxfId="172" priority="296" stopIfTrue="1" operator="greaterThan">
      <formula>0</formula>
    </cfRule>
    <cfRule type="cellIs" dxfId="171" priority="295" stopIfTrue="1" operator="equal">
      <formula>"☓"</formula>
    </cfRule>
    <cfRule type="containsText" dxfId="170" priority="294" stopIfTrue="1" operator="containsText" text="☓">
      <formula>NOT(ISERROR(SEARCH("☓",X24)))</formula>
    </cfRule>
    <cfRule type="cellIs" dxfId="169" priority="293" stopIfTrue="1" operator="equal">
      <formula>"☓"</formula>
    </cfRule>
  </conditionalFormatting>
  <conditionalFormatting sqref="X53:AE58">
    <cfRule type="containsText" dxfId="168" priority="274" stopIfTrue="1" operator="containsText" text="☓">
      <formula>NOT(ISERROR(SEARCH("☓",X53)))</formula>
    </cfRule>
    <cfRule type="containsText" dxfId="167" priority="270" stopIfTrue="1" operator="containsText" text="☓">
      <formula>NOT(ISERROR(SEARCH("☓",X53)))</formula>
    </cfRule>
    <cfRule type="cellIs" dxfId="166" priority="271" stopIfTrue="1" operator="equal">
      <formula>"☓"</formula>
    </cfRule>
    <cfRule type="cellIs" dxfId="165" priority="272" stopIfTrue="1" operator="greaterThan">
      <formula>0</formula>
    </cfRule>
    <cfRule type="cellIs" dxfId="164" priority="273" stopIfTrue="1" operator="equal">
      <formula>"☓"</formula>
    </cfRule>
    <cfRule type="cellIs" dxfId="163" priority="269" stopIfTrue="1" operator="equal">
      <formula>"☓"</formula>
    </cfRule>
    <cfRule type="cellIs" dxfId="162" priority="268" stopIfTrue="1" operator="greaterThan">
      <formula>0</formula>
    </cfRule>
  </conditionalFormatting>
  <conditionalFormatting sqref="X60:AE61">
    <cfRule type="containsText" dxfId="161" priority="262" stopIfTrue="1" operator="containsText" text="☓">
      <formula>NOT(ISERROR(SEARCH("☓",X60)))</formula>
    </cfRule>
    <cfRule type="cellIs" dxfId="160" priority="260" stopIfTrue="1" operator="greaterThan">
      <formula>0</formula>
    </cfRule>
    <cfRule type="cellIs" dxfId="159" priority="261" stopIfTrue="1" operator="equal">
      <formula>"☓"</formula>
    </cfRule>
    <cfRule type="cellIs" dxfId="158" priority="263" stopIfTrue="1" operator="equal">
      <formula>"☓"</formula>
    </cfRule>
    <cfRule type="cellIs" dxfId="157" priority="264" stopIfTrue="1" operator="greaterThan">
      <formula>0</formula>
    </cfRule>
    <cfRule type="cellIs" dxfId="156" priority="265" stopIfTrue="1" operator="equal">
      <formula>"☓"</formula>
    </cfRule>
    <cfRule type="containsText" dxfId="155" priority="266" stopIfTrue="1" operator="containsText" text="☓">
      <formula>NOT(ISERROR(SEARCH("☓",X60)))</formula>
    </cfRule>
  </conditionalFormatting>
  <conditionalFormatting sqref="X71:AE72">
    <cfRule type="containsText" dxfId="154" priority="250" stopIfTrue="1" operator="containsText" text="☓">
      <formula>NOT(ISERROR(SEARCH("☓",X71)))</formula>
    </cfRule>
    <cfRule type="cellIs" dxfId="153" priority="249" stopIfTrue="1" operator="equal">
      <formula>"☓"</formula>
    </cfRule>
    <cfRule type="cellIs" dxfId="152" priority="248" stopIfTrue="1" operator="greaterThan">
      <formula>0</formula>
    </cfRule>
    <cfRule type="cellIs" dxfId="151" priority="244" stopIfTrue="1" operator="greaterThan">
      <formula>0</formula>
    </cfRule>
    <cfRule type="cellIs" dxfId="150" priority="247" stopIfTrue="1" operator="equal">
      <formula>"☓"</formula>
    </cfRule>
    <cfRule type="cellIs" dxfId="149" priority="245" stopIfTrue="1" operator="equal">
      <formula>"☓"</formula>
    </cfRule>
    <cfRule type="containsText" dxfId="148" priority="246" stopIfTrue="1" operator="containsText" text="☓">
      <formula>NOT(ISERROR(SEARCH("☓",X71)))</formula>
    </cfRule>
  </conditionalFormatting>
  <conditionalFormatting sqref="X74:AE75">
    <cfRule type="cellIs" dxfId="147" priority="236" stopIfTrue="1" operator="greaterThan">
      <formula>0</formula>
    </cfRule>
    <cfRule type="containsText" dxfId="146" priority="242" stopIfTrue="1" operator="containsText" text="☓">
      <formula>NOT(ISERROR(SEARCH("☓",X74)))</formula>
    </cfRule>
    <cfRule type="cellIs" dxfId="145" priority="241" stopIfTrue="1" operator="equal">
      <formula>"☓"</formula>
    </cfRule>
    <cfRule type="cellIs" dxfId="144" priority="240" stopIfTrue="1" operator="greaterThan">
      <formula>0</formula>
    </cfRule>
    <cfRule type="cellIs" dxfId="143" priority="239" stopIfTrue="1" operator="equal">
      <formula>"☓"</formula>
    </cfRule>
    <cfRule type="containsText" dxfId="142" priority="238" stopIfTrue="1" operator="containsText" text="☓">
      <formula>NOT(ISERROR(SEARCH("☓",X74)))</formula>
    </cfRule>
    <cfRule type="cellIs" dxfId="141" priority="237" stopIfTrue="1" operator="equal">
      <formula>"☓"</formula>
    </cfRule>
  </conditionalFormatting>
  <conditionalFormatting sqref="X77:AE92">
    <cfRule type="containsText" dxfId="140" priority="230" stopIfTrue="1" operator="containsText" text="☓">
      <formula>NOT(ISERROR(SEARCH("☓",X77)))</formula>
    </cfRule>
    <cfRule type="cellIs" dxfId="139" priority="229" stopIfTrue="1" operator="equal">
      <formula>"☓"</formula>
    </cfRule>
    <cfRule type="cellIs" dxfId="138" priority="228" stopIfTrue="1" operator="greaterThan">
      <formula>0</formula>
    </cfRule>
    <cfRule type="cellIs" dxfId="137" priority="231" stopIfTrue="1" operator="equal">
      <formula>"☓"</formula>
    </cfRule>
    <cfRule type="containsText" dxfId="136" priority="234" stopIfTrue="1" operator="containsText" text="☓">
      <formula>NOT(ISERROR(SEARCH("☓",X77)))</formula>
    </cfRule>
    <cfRule type="cellIs" dxfId="135" priority="233" stopIfTrue="1" operator="equal">
      <formula>"☓"</formula>
    </cfRule>
    <cfRule type="cellIs" dxfId="134" priority="232" stopIfTrue="1" operator="greaterThan">
      <formula>0</formula>
    </cfRule>
  </conditionalFormatting>
  <conditionalFormatting sqref="X94:AE114">
    <cfRule type="cellIs" dxfId="133" priority="220" stopIfTrue="1" operator="greaterThan">
      <formula>0</formula>
    </cfRule>
    <cfRule type="cellIs" dxfId="132" priority="225" stopIfTrue="1" operator="equal">
      <formula>"☓"</formula>
    </cfRule>
    <cfRule type="containsText" dxfId="131" priority="226" stopIfTrue="1" operator="containsText" text="☓">
      <formula>NOT(ISERROR(SEARCH("☓",X94)))</formula>
    </cfRule>
    <cfRule type="cellIs" dxfId="130" priority="224" stopIfTrue="1" operator="greaterThan">
      <formula>0</formula>
    </cfRule>
    <cfRule type="cellIs" dxfId="129" priority="223" stopIfTrue="1" operator="equal">
      <formula>"☓"</formula>
    </cfRule>
    <cfRule type="containsText" dxfId="128" priority="222" stopIfTrue="1" operator="containsText" text="☓">
      <formula>NOT(ISERROR(SEARCH("☓",X94)))</formula>
    </cfRule>
    <cfRule type="cellIs" dxfId="127" priority="221" stopIfTrue="1" operator="equal">
      <formula>"☓"</formula>
    </cfRule>
  </conditionalFormatting>
  <conditionalFormatting sqref="X12:AM22">
    <cfRule type="cellIs" dxfId="126" priority="153" stopIfTrue="1" operator="equal">
      <formula>"☓"</formula>
    </cfRule>
  </conditionalFormatting>
  <conditionalFormatting sqref="X24:AM34">
    <cfRule type="cellIs" dxfId="125" priority="145" stopIfTrue="1" operator="equal">
      <formula>"☓"</formula>
    </cfRule>
  </conditionalFormatting>
  <conditionalFormatting sqref="X36:AM39">
    <cfRule type="cellIs" dxfId="124" priority="288" stopIfTrue="1" operator="greaterThan">
      <formula>0</formula>
    </cfRule>
    <cfRule type="cellIs" dxfId="123" priority="287" stopIfTrue="1" operator="equal">
      <formula>"☓"</formula>
    </cfRule>
    <cfRule type="cellIs" dxfId="122" priority="285" stopIfTrue="1" operator="equal">
      <formula>"☓"</formula>
    </cfRule>
    <cfRule type="containsText" dxfId="121" priority="286" stopIfTrue="1" operator="containsText" text="☓">
      <formula>NOT(ISERROR(SEARCH("☓",X36)))</formula>
    </cfRule>
    <cfRule type="cellIs" dxfId="120" priority="284" stopIfTrue="1" operator="greaterThan">
      <formula>0</formula>
    </cfRule>
    <cfRule type="containsText" dxfId="119" priority="290" stopIfTrue="1" operator="containsText" text="☓">
      <formula>NOT(ISERROR(SEARCH("☓",X36)))</formula>
    </cfRule>
    <cfRule type="cellIs" dxfId="118" priority="289" stopIfTrue="1" operator="equal">
      <formula>"☓"</formula>
    </cfRule>
  </conditionalFormatting>
  <conditionalFormatting sqref="X41:AM51">
    <cfRule type="containsText" dxfId="117" priority="282" stopIfTrue="1" operator="containsText" text="☓">
      <formula>NOT(ISERROR(SEARCH("☓",X41)))</formula>
    </cfRule>
    <cfRule type="cellIs" dxfId="116" priority="276" stopIfTrue="1" operator="greaterThan">
      <formula>0</formula>
    </cfRule>
    <cfRule type="cellIs" dxfId="115" priority="277" stopIfTrue="1" operator="equal">
      <formula>"☓"</formula>
    </cfRule>
    <cfRule type="containsText" dxfId="114" priority="278" stopIfTrue="1" operator="containsText" text="☓">
      <formula>NOT(ISERROR(SEARCH("☓",X41)))</formula>
    </cfRule>
    <cfRule type="cellIs" dxfId="113" priority="279" stopIfTrue="1" operator="equal">
      <formula>"☓"</formula>
    </cfRule>
    <cfRule type="cellIs" dxfId="112" priority="280" stopIfTrue="1" operator="greaterThan">
      <formula>0</formula>
    </cfRule>
    <cfRule type="cellIs" dxfId="111" priority="281" stopIfTrue="1" operator="equal">
      <formula>"☓"</formula>
    </cfRule>
  </conditionalFormatting>
  <conditionalFormatting sqref="X53:AM58">
    <cfRule type="cellIs" dxfId="110" priority="161" stopIfTrue="1" operator="equal">
      <formula>"☓"</formula>
    </cfRule>
  </conditionalFormatting>
  <conditionalFormatting sqref="X60:AM61">
    <cfRule type="cellIs" dxfId="109" priority="201" stopIfTrue="1" operator="equal">
      <formula>"☓"</formula>
    </cfRule>
  </conditionalFormatting>
  <conditionalFormatting sqref="X63:AM69">
    <cfRule type="cellIs" dxfId="108" priority="253" stopIfTrue="1" operator="equal">
      <formula>"☓"</formula>
    </cfRule>
    <cfRule type="containsText" dxfId="107" priority="254" stopIfTrue="1" operator="containsText" text="☓">
      <formula>NOT(ISERROR(SEARCH("☓",X63)))</formula>
    </cfRule>
    <cfRule type="cellIs" dxfId="106" priority="255" stopIfTrue="1" operator="equal">
      <formula>"☓"</formula>
    </cfRule>
    <cfRule type="cellIs" dxfId="105" priority="252" stopIfTrue="1" operator="greaterThan">
      <formula>0</formula>
    </cfRule>
    <cfRule type="containsText" dxfId="104" priority="258" stopIfTrue="1" operator="containsText" text="☓">
      <formula>NOT(ISERROR(SEARCH("☓",X63)))</formula>
    </cfRule>
    <cfRule type="cellIs" dxfId="103" priority="257" stopIfTrue="1" operator="equal">
      <formula>"☓"</formula>
    </cfRule>
    <cfRule type="cellIs" dxfId="102" priority="256" stopIfTrue="1" operator="greaterThan">
      <formula>0</formula>
    </cfRule>
  </conditionalFormatting>
  <conditionalFormatting sqref="X71:AM72">
    <cfRule type="cellIs" dxfId="101" priority="193" stopIfTrue="1" operator="equal">
      <formula>"☓"</formula>
    </cfRule>
  </conditionalFormatting>
  <conditionalFormatting sqref="X74:AM75">
    <cfRule type="cellIs" dxfId="100" priority="185" stopIfTrue="1" operator="equal">
      <formula>"☓"</formula>
    </cfRule>
  </conditionalFormatting>
  <conditionalFormatting sqref="X77:AM92">
    <cfRule type="cellIs" dxfId="99" priority="177" stopIfTrue="1" operator="equal">
      <formula>"☓"</formula>
    </cfRule>
  </conditionalFormatting>
  <conditionalFormatting sqref="X94:AM114">
    <cfRule type="cellIs" dxfId="98" priority="169" stopIfTrue="1" operator="equal">
      <formula>"☓"</formula>
    </cfRule>
  </conditionalFormatting>
  <conditionalFormatting sqref="X117:AM147">
    <cfRule type="cellIs" dxfId="97" priority="217" stopIfTrue="1" operator="equal">
      <formula>"☓"</formula>
    </cfRule>
    <cfRule type="containsText" dxfId="96" priority="214" stopIfTrue="1" operator="containsText" text="☓">
      <formula>NOT(ISERROR(SEARCH("☓",X117)))</formula>
    </cfRule>
    <cfRule type="cellIs" dxfId="95" priority="211" stopIfTrue="1" operator="equal">
      <formula>"☓"</formula>
    </cfRule>
    <cfRule type="cellIs" dxfId="94" priority="212" stopIfTrue="1" operator="greaterThan">
      <formula>0</formula>
    </cfRule>
    <cfRule type="cellIs" dxfId="93" priority="213" stopIfTrue="1" operator="equal">
      <formula>"☓"</formula>
    </cfRule>
    <cfRule type="cellIs" dxfId="92" priority="215" stopIfTrue="1" operator="equal">
      <formula>"☓"</formula>
    </cfRule>
    <cfRule type="cellIs" dxfId="91" priority="216" stopIfTrue="1" operator="greaterThan">
      <formula>0</formula>
    </cfRule>
    <cfRule type="containsText" dxfId="90" priority="218" stopIfTrue="1" operator="containsText" text="☓">
      <formula>NOT(ISERROR(SEARCH("☓",X117)))</formula>
    </cfRule>
  </conditionalFormatting>
  <conditionalFormatting sqref="Y5">
    <cfRule type="cellIs" dxfId="89" priority="116" stopIfTrue="1" operator="greaterThan">
      <formula>0</formula>
    </cfRule>
    <cfRule type="cellIs" dxfId="88" priority="115" stopIfTrue="1" operator="equal">
      <formula>"☓"</formula>
    </cfRule>
    <cfRule type="containsText" dxfId="87" priority="122" stopIfTrue="1" operator="containsText" text="☓">
      <formula>NOT(ISERROR(SEARCH("☓",Y5)))</formula>
    </cfRule>
    <cfRule type="cellIs" dxfId="86" priority="120" stopIfTrue="1" operator="greaterThan">
      <formula>0</formula>
    </cfRule>
    <cfRule type="cellIs" dxfId="85" priority="119" stopIfTrue="1" operator="equal">
      <formula>"☓"</formula>
    </cfRule>
    <cfRule type="containsText" dxfId="84" priority="118" stopIfTrue="1" operator="containsText" text="☓">
      <formula>NOT(ISERROR(SEARCH("☓",Y5)))</formula>
    </cfRule>
    <cfRule type="cellIs" dxfId="83" priority="117" stopIfTrue="1" operator="equal">
      <formula>"☓"</formula>
    </cfRule>
  </conditionalFormatting>
  <conditionalFormatting sqref="AD5:AE5 X10:AE10">
    <cfRule type="cellIs" dxfId="82" priority="329" stopIfTrue="1" operator="equal">
      <formula>"☓"</formula>
    </cfRule>
    <cfRule type="cellIs" dxfId="81" priority="328" stopIfTrue="1" operator="greaterThan">
      <formula>0</formula>
    </cfRule>
    <cfRule type="cellIs" dxfId="80" priority="327" stopIfTrue="1" operator="equal">
      <formula>"☓"</formula>
    </cfRule>
    <cfRule type="cellIs" dxfId="79" priority="323" stopIfTrue="1" operator="equal">
      <formula>"☓"</formula>
    </cfRule>
    <cfRule type="cellIs" dxfId="78" priority="324" stopIfTrue="1" operator="greaterThan">
      <formula>0</formula>
    </cfRule>
    <cfRule type="containsText" dxfId="77" priority="326" stopIfTrue="1" operator="containsText" text="☓">
      <formula>NOT(ISERROR(SEARCH("☓",X5)))</formula>
    </cfRule>
    <cfRule type="containsText" dxfId="76" priority="330" stopIfTrue="1" operator="containsText" text="☓">
      <formula>NOT(ISERROR(SEARCH("☓",X5)))</formula>
    </cfRule>
    <cfRule type="cellIs" dxfId="75" priority="325" stopIfTrue="1" operator="equal">
      <formula>"☓"</formula>
    </cfRule>
  </conditionalFormatting>
  <conditionalFormatting sqref="AF5:AF10">
    <cfRule type="cellIs" dxfId="74" priority="112" stopIfTrue="1" operator="greaterThan">
      <formula>0</formula>
    </cfRule>
    <cfRule type="cellIs" dxfId="73" priority="107" stopIfTrue="1" operator="equal">
      <formula>"☓"</formula>
    </cfRule>
    <cfRule type="cellIs" dxfId="72" priority="109" stopIfTrue="1" operator="equal">
      <formula>"☓"</formula>
    </cfRule>
    <cfRule type="containsText" dxfId="71" priority="110" stopIfTrue="1" operator="containsText" text="☓">
      <formula>NOT(ISERROR(SEARCH("☓",AF5)))</formula>
    </cfRule>
    <cfRule type="cellIs" dxfId="70" priority="111" stopIfTrue="1" operator="equal">
      <formula>"☓"</formula>
    </cfRule>
    <cfRule type="containsText" dxfId="69" priority="114" stopIfTrue="1" operator="containsText" text="☓">
      <formula>NOT(ISERROR(SEARCH("☓",AF5)))</formula>
    </cfRule>
    <cfRule type="cellIs" dxfId="68" priority="108" stopIfTrue="1" operator="greaterThan">
      <formula>0</formula>
    </cfRule>
  </conditionalFormatting>
  <conditionalFormatting sqref="AF5:AM10">
    <cfRule type="cellIs" dxfId="67" priority="113" stopIfTrue="1" operator="equal">
      <formula>"☓"</formula>
    </cfRule>
  </conditionalFormatting>
  <conditionalFormatting sqref="AF12:AM22">
    <cfRule type="cellIs" dxfId="66" priority="148" stopIfTrue="1" operator="greaterThan">
      <formula>0</formula>
    </cfRule>
    <cfRule type="cellIs" dxfId="65" priority="147" stopIfTrue="1" operator="equal">
      <formula>"☓"</formula>
    </cfRule>
    <cfRule type="containsText" dxfId="64" priority="150" stopIfTrue="1" operator="containsText" text="☓">
      <formula>NOT(ISERROR(SEARCH("☓",AF12)))</formula>
    </cfRule>
    <cfRule type="containsText" dxfId="63" priority="154" stopIfTrue="1" operator="containsText" text="☓">
      <formula>NOT(ISERROR(SEARCH("☓",AF12)))</formula>
    </cfRule>
    <cfRule type="cellIs" dxfId="62" priority="152" stopIfTrue="1" operator="greaterThan">
      <formula>0</formula>
    </cfRule>
    <cfRule type="cellIs" dxfId="61" priority="151" stopIfTrue="1" operator="equal">
      <formula>"☓"</formula>
    </cfRule>
    <cfRule type="cellIs" dxfId="60" priority="149" stopIfTrue="1" operator="equal">
      <formula>"☓"</formula>
    </cfRule>
  </conditionalFormatting>
  <conditionalFormatting sqref="AF24:AM34">
    <cfRule type="cellIs" dxfId="59" priority="143" stopIfTrue="1" operator="equal">
      <formula>"☓"</formula>
    </cfRule>
    <cfRule type="cellIs" dxfId="58" priority="139" stopIfTrue="1" operator="equal">
      <formula>"☓"</formula>
    </cfRule>
    <cfRule type="cellIs" dxfId="57" priority="140" stopIfTrue="1" operator="greaterThan">
      <formula>0</formula>
    </cfRule>
    <cfRule type="cellIs" dxfId="56" priority="141" stopIfTrue="1" operator="equal">
      <formula>"☓"</formula>
    </cfRule>
    <cfRule type="containsText" dxfId="55" priority="142" stopIfTrue="1" operator="containsText" text="☓">
      <formula>NOT(ISERROR(SEARCH("☓",AF24)))</formula>
    </cfRule>
    <cfRule type="cellIs" dxfId="54" priority="144" stopIfTrue="1" operator="greaterThan">
      <formula>0</formula>
    </cfRule>
    <cfRule type="containsText" dxfId="53" priority="146" stopIfTrue="1" operator="containsText" text="☓">
      <formula>NOT(ISERROR(SEARCH("☓",AF24)))</formula>
    </cfRule>
  </conditionalFormatting>
  <conditionalFormatting sqref="AF53:AM58">
    <cfRule type="cellIs" dxfId="52" priority="157" stopIfTrue="1" operator="equal">
      <formula>"☓"</formula>
    </cfRule>
    <cfRule type="containsText" dxfId="51" priority="158" stopIfTrue="1" operator="containsText" text="☓">
      <formula>NOT(ISERROR(SEARCH("☓",AF53)))</formula>
    </cfRule>
    <cfRule type="cellIs" dxfId="50" priority="156" stopIfTrue="1" operator="greaterThan">
      <formula>0</formula>
    </cfRule>
    <cfRule type="cellIs" dxfId="49" priority="155" stopIfTrue="1" operator="equal">
      <formula>"☓"</formula>
    </cfRule>
    <cfRule type="cellIs" dxfId="48" priority="159" stopIfTrue="1" operator="equal">
      <formula>"☓"</formula>
    </cfRule>
    <cfRule type="cellIs" dxfId="47" priority="160" stopIfTrue="1" operator="greaterThan">
      <formula>0</formula>
    </cfRule>
    <cfRule type="containsText" dxfId="46" priority="162" stopIfTrue="1" operator="containsText" text="☓">
      <formula>NOT(ISERROR(SEARCH("☓",AF53)))</formula>
    </cfRule>
  </conditionalFormatting>
  <conditionalFormatting sqref="AF60:AM61">
    <cfRule type="cellIs" dxfId="45" priority="200" stopIfTrue="1" operator="greaterThan">
      <formula>0</formula>
    </cfRule>
    <cfRule type="cellIs" dxfId="44" priority="196" stopIfTrue="1" operator="greaterThan">
      <formula>0</formula>
    </cfRule>
    <cfRule type="containsText" dxfId="43" priority="198" stopIfTrue="1" operator="containsText" text="☓">
      <formula>NOT(ISERROR(SEARCH("☓",AF60)))</formula>
    </cfRule>
    <cfRule type="cellIs" dxfId="42" priority="197" stopIfTrue="1" operator="equal">
      <formula>"☓"</formula>
    </cfRule>
    <cfRule type="cellIs" dxfId="41" priority="195" stopIfTrue="1" operator="equal">
      <formula>"☓"</formula>
    </cfRule>
    <cfRule type="cellIs" dxfId="40" priority="199" stopIfTrue="1" operator="equal">
      <formula>"☓"</formula>
    </cfRule>
    <cfRule type="containsText" dxfId="39" priority="202" stopIfTrue="1" operator="containsText" text="☓">
      <formula>NOT(ISERROR(SEARCH("☓",AF60)))</formula>
    </cfRule>
  </conditionalFormatting>
  <conditionalFormatting sqref="AF71:AM72">
    <cfRule type="containsText" dxfId="38" priority="194" stopIfTrue="1" operator="containsText" text="☓">
      <formula>NOT(ISERROR(SEARCH("☓",AF71)))</formula>
    </cfRule>
    <cfRule type="cellIs" dxfId="37" priority="192" stopIfTrue="1" operator="greaterThan">
      <formula>0</formula>
    </cfRule>
    <cfRule type="cellIs" dxfId="36" priority="191" stopIfTrue="1" operator="equal">
      <formula>"☓"</formula>
    </cfRule>
    <cfRule type="cellIs" dxfId="35" priority="189" stopIfTrue="1" operator="equal">
      <formula>"☓"</formula>
    </cfRule>
    <cfRule type="cellIs" dxfId="34" priority="188" stopIfTrue="1" operator="greaterThan">
      <formula>0</formula>
    </cfRule>
    <cfRule type="cellIs" dxfId="33" priority="187" stopIfTrue="1" operator="equal">
      <formula>"☓"</formula>
    </cfRule>
    <cfRule type="containsText" dxfId="32" priority="190" stopIfTrue="1" operator="containsText" text="☓">
      <formula>NOT(ISERROR(SEARCH("☓",AF71)))</formula>
    </cfRule>
  </conditionalFormatting>
  <conditionalFormatting sqref="AF74:AM75">
    <cfRule type="cellIs" dxfId="31" priority="183" stopIfTrue="1" operator="equal">
      <formula>"☓"</formula>
    </cfRule>
    <cfRule type="containsText" dxfId="30" priority="186" stopIfTrue="1" operator="containsText" text="☓">
      <formula>NOT(ISERROR(SEARCH("☓",AF74)))</formula>
    </cfRule>
    <cfRule type="cellIs" dxfId="29" priority="179" stopIfTrue="1" operator="equal">
      <formula>"☓"</formula>
    </cfRule>
    <cfRule type="cellIs" dxfId="28" priority="180" stopIfTrue="1" operator="greaterThan">
      <formula>0</formula>
    </cfRule>
    <cfRule type="cellIs" dxfId="27" priority="181" stopIfTrue="1" operator="equal">
      <formula>"☓"</formula>
    </cfRule>
    <cfRule type="containsText" dxfId="26" priority="182" stopIfTrue="1" operator="containsText" text="☓">
      <formula>NOT(ISERROR(SEARCH("☓",AF74)))</formula>
    </cfRule>
    <cfRule type="cellIs" dxfId="25" priority="184" stopIfTrue="1" operator="greaterThan">
      <formula>0</formula>
    </cfRule>
  </conditionalFormatting>
  <conditionalFormatting sqref="AF77:AM92">
    <cfRule type="cellIs" dxfId="24" priority="176" stopIfTrue="1" operator="greaterThan">
      <formula>0</formula>
    </cfRule>
    <cfRule type="cellIs" dxfId="23" priority="172" stopIfTrue="1" operator="greaterThan">
      <formula>0</formula>
    </cfRule>
    <cfRule type="cellIs" dxfId="22" priority="171" stopIfTrue="1" operator="equal">
      <formula>"☓"</formula>
    </cfRule>
    <cfRule type="containsText" dxfId="21" priority="178" stopIfTrue="1" operator="containsText" text="☓">
      <formula>NOT(ISERROR(SEARCH("☓",AF77)))</formula>
    </cfRule>
    <cfRule type="cellIs" dxfId="20" priority="175" stopIfTrue="1" operator="equal">
      <formula>"☓"</formula>
    </cfRule>
    <cfRule type="containsText" dxfId="19" priority="174" stopIfTrue="1" operator="containsText" text="☓">
      <formula>NOT(ISERROR(SEARCH("☓",AF77)))</formula>
    </cfRule>
    <cfRule type="cellIs" dxfId="18" priority="173" stopIfTrue="1" operator="equal">
      <formula>"☓"</formula>
    </cfRule>
  </conditionalFormatting>
  <conditionalFormatting sqref="AF94:AM114">
    <cfRule type="cellIs" dxfId="17" priority="168" stopIfTrue="1" operator="greaterThan">
      <formula>0</formula>
    </cfRule>
    <cfRule type="cellIs" dxfId="16" priority="167" stopIfTrue="1" operator="equal">
      <formula>"☓"</formula>
    </cfRule>
    <cfRule type="containsText" dxfId="15" priority="166" stopIfTrue="1" operator="containsText" text="☓">
      <formula>NOT(ISERROR(SEARCH("☓",AF94)))</formula>
    </cfRule>
    <cfRule type="cellIs" dxfId="14" priority="165" stopIfTrue="1" operator="equal">
      <formula>"☓"</formula>
    </cfRule>
    <cfRule type="cellIs" dxfId="13" priority="164" stopIfTrue="1" operator="greaterThan">
      <formula>0</formula>
    </cfRule>
    <cfRule type="cellIs" dxfId="12" priority="163" stopIfTrue="1" operator="equal">
      <formula>"☓"</formula>
    </cfRule>
    <cfRule type="containsText" dxfId="11" priority="170" stopIfTrue="1" operator="containsText" text="☓">
      <formula>NOT(ISERROR(SEARCH("☓",AF94)))</formula>
    </cfRule>
  </conditionalFormatting>
  <conditionalFormatting sqref="AG5:AM10">
    <cfRule type="cellIs" dxfId="10" priority="205" stopIfTrue="1" operator="equal">
      <formula>"☓"</formula>
    </cfRule>
    <cfRule type="cellIs" dxfId="9" priority="207" stopIfTrue="1" operator="equal">
      <formula>"☓"</formula>
    </cfRule>
    <cfRule type="containsText" dxfId="8" priority="206" stopIfTrue="1" operator="containsText" text="☓">
      <formula>NOT(ISERROR(SEARCH("☓",AG5)))</formula>
    </cfRule>
    <cfRule type="cellIs" dxfId="7" priority="204" stopIfTrue="1" operator="greaterThan">
      <formula>0</formula>
    </cfRule>
    <cfRule type="containsText" dxfId="6" priority="210" stopIfTrue="1" operator="containsText" text="☓">
      <formula>NOT(ISERROR(SEARCH("☓",AG5)))</formula>
    </cfRule>
    <cfRule type="cellIs" dxfId="5" priority="209" stopIfTrue="1" operator="equal">
      <formula>"☓"</formula>
    </cfRule>
    <cfRule type="cellIs" dxfId="4" priority="208" stopIfTrue="1" operator="greaterThan">
      <formula>0</formula>
    </cfRule>
  </conditionalFormatting>
  <pageMargins left="0.75" right="0.75" top="1" bottom="1" header="0.51200000000000001" footer="0.51200000000000001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2024年度</vt:lpstr>
      <vt:lpstr>4月</vt:lpstr>
      <vt:lpstr>5月</vt:lpstr>
      <vt:lpstr>6月（停止あり）</vt:lpstr>
      <vt:lpstr>7月（停止あり）</vt:lpstr>
      <vt:lpstr>8月（停止あり）</vt:lpstr>
      <vt:lpstr>9月（停止あり）</vt:lpstr>
      <vt:lpstr>10月(停止あり）</vt:lpstr>
      <vt:lpstr>11月（停止あり）</vt:lpstr>
      <vt:lpstr>12月</vt:lpstr>
      <vt:lpstr>1月</vt:lpstr>
      <vt:lpstr>2月</vt:lpstr>
      <vt:lpstr>3月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能成 山口</cp:lastModifiedBy>
  <cp:lastPrinted>2017-01-24T12:59:55Z</cp:lastPrinted>
  <dcterms:created xsi:type="dcterms:W3CDTF">2017-01-04T10:42:05Z</dcterms:created>
  <dcterms:modified xsi:type="dcterms:W3CDTF">2024-12-07T00:59:56Z</dcterms:modified>
</cp:coreProperties>
</file>